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410" windowWidth="12915" windowHeight="9105" activeTab="0"/>
  </bookViews>
  <sheets>
    <sheet name="市民ｽﾎﾟｰﾂ祭結果" sheetId="1" r:id="rId1"/>
  </sheets>
  <definedNames>
    <definedName name="_xlnm.Print_Area" localSheetId="0">'市民ｽﾎﾟｰﾂ祭結果'!$A$1:$BQ$147</definedName>
  </definedNames>
  <calcPr fullCalcOnLoad="1"/>
</workbook>
</file>

<file path=xl/sharedStrings.xml><?xml version="1.0" encoding="utf-8"?>
<sst xmlns="http://schemas.openxmlformats.org/spreadsheetml/2006/main" count="673" uniqueCount="213">
  <si>
    <t>松木高久</t>
  </si>
  <si>
    <t>TEAM BLOWIN</t>
  </si>
  <si>
    <t>山内義久</t>
  </si>
  <si>
    <t>女子２部</t>
  </si>
  <si>
    <t>芥川和彦</t>
  </si>
  <si>
    <t>宗次一光</t>
  </si>
  <si>
    <t>南晴夫</t>
  </si>
  <si>
    <t>大平誠</t>
  </si>
  <si>
    <t>三好雅晃</t>
  </si>
  <si>
    <t>石川英輝</t>
  </si>
  <si>
    <t>安倍憲明</t>
  </si>
  <si>
    <t>石川力</t>
  </si>
  <si>
    <t>塩路世洋</t>
  </si>
  <si>
    <t>谷澤玲子</t>
  </si>
  <si>
    <t>西岡聖子</t>
  </si>
  <si>
    <t>男子</t>
  </si>
  <si>
    <t>土居高校</t>
  </si>
  <si>
    <t>真鍋菜津美</t>
  </si>
  <si>
    <t>曽我部みのり</t>
  </si>
  <si>
    <t>宮内香織</t>
  </si>
  <si>
    <t>TEAM BLOWIN</t>
  </si>
  <si>
    <t>曽根めぐみ</t>
  </si>
  <si>
    <t>渡邊奈美</t>
  </si>
  <si>
    <t>生田真凛</t>
  </si>
  <si>
    <t>吉岡奈保</t>
  </si>
  <si>
    <t>井原梓</t>
  </si>
  <si>
    <t>輪田愛美</t>
  </si>
  <si>
    <t>西川由佳里</t>
  </si>
  <si>
    <t>山内紫央里</t>
  </si>
  <si>
    <t>川村知実</t>
  </si>
  <si>
    <t>渡邊寛幸</t>
  </si>
  <si>
    <t>小西祐介</t>
  </si>
  <si>
    <t>鈴木雄太</t>
  </si>
  <si>
    <t>渡邊眞</t>
  </si>
  <si>
    <t>宝田つかさ</t>
  </si>
  <si>
    <t>藤原英子</t>
  </si>
  <si>
    <t>鈴木昇</t>
  </si>
  <si>
    <t>浜田悟</t>
  </si>
  <si>
    <t>鈴木玉姫</t>
  </si>
  <si>
    <t>脇真紀子</t>
  </si>
  <si>
    <t>斎藤絵里</t>
  </si>
  <si>
    <t>白瀧恵</t>
  </si>
  <si>
    <t>日野亜紀子</t>
  </si>
  <si>
    <t>柴垣純子</t>
  </si>
  <si>
    <t>川端幸子</t>
  </si>
  <si>
    <t>浜田有希子</t>
  </si>
  <si>
    <t>川之江ｸﾗﾌﾞ</t>
  </si>
  <si>
    <t>福田明彦</t>
  </si>
  <si>
    <t>三原壮司</t>
  </si>
  <si>
    <t>真鍋勝行</t>
  </si>
  <si>
    <t>松本浩之</t>
  </si>
  <si>
    <t>坂上昌美</t>
  </si>
  <si>
    <t>長野千文</t>
  </si>
  <si>
    <t>鈴木万利</t>
  </si>
  <si>
    <t>合田直子</t>
  </si>
  <si>
    <t>尾藤幸衛</t>
  </si>
  <si>
    <t>福田聖子</t>
  </si>
  <si>
    <t>宗次英子</t>
  </si>
  <si>
    <t>福田侑菜</t>
  </si>
  <si>
    <t>日興ｸﾗﾌﾞ</t>
  </si>
  <si>
    <t>森實政臣</t>
  </si>
  <si>
    <t>真木誠</t>
  </si>
  <si>
    <t>大久保宏茂</t>
  </si>
  <si>
    <t>久保敬志</t>
  </si>
  <si>
    <t>佐々木武夫</t>
  </si>
  <si>
    <t>中田伸之</t>
  </si>
  <si>
    <t>石井正満</t>
  </si>
  <si>
    <t>渡邉みどり</t>
  </si>
  <si>
    <t>鈴木亜由美</t>
  </si>
  <si>
    <t>谷井加奈</t>
  </si>
  <si>
    <t>長野千咲</t>
  </si>
  <si>
    <t>冨永清喬</t>
  </si>
  <si>
    <t>木下迪裕</t>
  </si>
  <si>
    <t>田辺文子</t>
  </si>
  <si>
    <t>宮内富子</t>
  </si>
  <si>
    <t>鈴木誠</t>
  </si>
  <si>
    <t>大西博文</t>
  </si>
  <si>
    <t>曽我部雅勝</t>
  </si>
  <si>
    <t>岸本桂司</t>
  </si>
  <si>
    <t>石川竜郎</t>
  </si>
  <si>
    <t>小林尚通</t>
  </si>
  <si>
    <t>高木もこみち</t>
  </si>
  <si>
    <t>長原良純</t>
  </si>
  <si>
    <t>定岡宏幸</t>
  </si>
  <si>
    <t>今井久仁子</t>
  </si>
  <si>
    <t>坂田真智子</t>
  </si>
  <si>
    <t>今井康浩</t>
  </si>
  <si>
    <t>信藤潤一郎</t>
  </si>
  <si>
    <t>薦田あかね</t>
  </si>
  <si>
    <t>長原めぐみ</t>
  </si>
  <si>
    <t>TEAM BLOWIN</t>
  </si>
  <si>
    <t>土居ｸﾗﾌﾞ</t>
  </si>
  <si>
    <t>順位</t>
  </si>
  <si>
    <t>勝敗</t>
  </si>
  <si>
    <t>得失ｾｯﾄ</t>
  </si>
  <si>
    <t>得失点</t>
  </si>
  <si>
    <t>(勝敗)</t>
  </si>
  <si>
    <t>勝</t>
  </si>
  <si>
    <t>敗</t>
  </si>
  <si>
    <t>得</t>
  </si>
  <si>
    <t>失</t>
  </si>
  <si>
    <t>差</t>
  </si>
  <si>
    <t>Ａ１位</t>
  </si>
  <si>
    <t>Ａ２位</t>
  </si>
  <si>
    <t>Ｂ１位</t>
  </si>
  <si>
    <t>Ｂ２位</t>
  </si>
  <si>
    <t>Ｃ１位</t>
  </si>
  <si>
    <t>Ｃ２位</t>
  </si>
  <si>
    <t>４部優勝</t>
  </si>
  <si>
    <t>４部準優勝</t>
  </si>
  <si>
    <t>初心者優勝</t>
  </si>
  <si>
    <t>３部準優勝</t>
  </si>
  <si>
    <t>初心者準優勝</t>
  </si>
  <si>
    <t>トーヨ</t>
  </si>
  <si>
    <t>ﾌﾞｶﾞｯﾃｨ</t>
  </si>
  <si>
    <t>男子２部</t>
  </si>
  <si>
    <t>男子３部</t>
  </si>
  <si>
    <t>男子４部Ａ</t>
  </si>
  <si>
    <t>男子４部Ｂ</t>
  </si>
  <si>
    <t>ﾁｰﾑ∑</t>
  </si>
  <si>
    <t>男子初心者Ａ</t>
  </si>
  <si>
    <t>男子初心者Ｂ</t>
  </si>
  <si>
    <t>A'S</t>
  </si>
  <si>
    <t>女子３部</t>
  </si>
  <si>
    <t>女子４部</t>
  </si>
  <si>
    <t>女子初心者Ａ</t>
  </si>
  <si>
    <t>女子初心者Ｂ</t>
  </si>
  <si>
    <t>女子初心者Ｃ</t>
  </si>
  <si>
    <t>ﾌﾚｯｼｭ</t>
  </si>
  <si>
    <t>｜</t>
  </si>
  <si>
    <t>｜</t>
  </si>
  <si>
    <t>男子４部　決勝トーナメント（各ブロック２位あがり）</t>
  </si>
  <si>
    <t>男子優勝</t>
  </si>
  <si>
    <t>女子優勝</t>
  </si>
  <si>
    <t>薦田あかね</t>
  </si>
  <si>
    <t>長原めぐみ</t>
  </si>
  <si>
    <t>TEAM BLOWIN</t>
  </si>
  <si>
    <t>男子初心者　決勝トーナメント（各ブロック２位あがり）</t>
  </si>
  <si>
    <t>女子初心者　決勝トーナメント（各ブロック２位あがり）</t>
  </si>
  <si>
    <t>B-mama.</t>
  </si>
  <si>
    <t>B-mama．</t>
  </si>
  <si>
    <t>女子初心者優勝</t>
  </si>
  <si>
    <t>女子初心者準優勝</t>
  </si>
  <si>
    <t>男子準優勝</t>
  </si>
  <si>
    <t>男子３部優勝</t>
  </si>
  <si>
    <t>女子３部優勝</t>
  </si>
  <si>
    <t>女子４部優勝</t>
  </si>
  <si>
    <t>鈴木貴</t>
  </si>
  <si>
    <t>石井珠子</t>
  </si>
  <si>
    <t>大西加代子</t>
  </si>
  <si>
    <t>ｺｽﾓｽ</t>
  </si>
  <si>
    <t>ｵｰﾌﾟﾝ
参加</t>
  </si>
  <si>
    <t>第２回市民スポーツ祭バドミントン大会　H19.9.9（日）参加者数88名</t>
  </si>
  <si>
    <t>２</t>
  </si>
  <si>
    <t>×</t>
  </si>
  <si>
    <t>○</t>
  </si>
  <si>
    <t>特別参加</t>
  </si>
  <si>
    <t>田坂征司</t>
  </si>
  <si>
    <t>岸本和子</t>
  </si>
  <si>
    <t>○</t>
  </si>
  <si>
    <t>○</t>
  </si>
  <si>
    <t>１</t>
  </si>
  <si>
    <t>３</t>
  </si>
  <si>
    <t>０</t>
  </si>
  <si>
    <t>４</t>
  </si>
  <si>
    <t>2</t>
  </si>
  <si>
    <t>3</t>
  </si>
  <si>
    <t>4</t>
  </si>
  <si>
    <t>B-mama.</t>
  </si>
  <si>
    <t>B-mama．</t>
  </si>
  <si>
    <t>○</t>
  </si>
  <si>
    <t>１</t>
  </si>
  <si>
    <t>２</t>
  </si>
  <si>
    <t>宗次英子</t>
  </si>
  <si>
    <t>福田侑菜</t>
  </si>
  <si>
    <t>渡邉みどり</t>
  </si>
  <si>
    <t>鈴木亜由美</t>
  </si>
  <si>
    <t>鈴木誠</t>
  </si>
  <si>
    <t>大西博文</t>
  </si>
  <si>
    <t>松木高久</t>
  </si>
  <si>
    <t>山内義久</t>
  </si>
  <si>
    <t>信藤潤一郎</t>
  </si>
  <si>
    <t>今井康浩</t>
  </si>
  <si>
    <t>曽我部雅勝</t>
  </si>
  <si>
    <t>岸本桂司</t>
  </si>
  <si>
    <t>石井正満</t>
  </si>
  <si>
    <t>芥川和彦</t>
  </si>
  <si>
    <t>石川英輝</t>
  </si>
  <si>
    <t>安倍憲明</t>
  </si>
  <si>
    <t>大久保宏茂</t>
  </si>
  <si>
    <t>久保敬志</t>
  </si>
  <si>
    <t>福田明彦</t>
  </si>
  <si>
    <t>三原壮司</t>
  </si>
  <si>
    <t>５</t>
  </si>
  <si>
    <t>谷澤玲子</t>
  </si>
  <si>
    <t>ﾁｰﾑ∑</t>
  </si>
  <si>
    <t>ﾁｰﾑ∑</t>
  </si>
  <si>
    <t>西岡聖子</t>
  </si>
  <si>
    <t>渡邊奈美</t>
  </si>
  <si>
    <t>生田真凛</t>
  </si>
  <si>
    <t>土居高校</t>
  </si>
  <si>
    <t>真鍋菜津美</t>
  </si>
  <si>
    <t>曽我部みのり</t>
  </si>
  <si>
    <t>0</t>
  </si>
  <si>
    <t>3</t>
  </si>
  <si>
    <t>1</t>
  </si>
  <si>
    <t>4</t>
  </si>
  <si>
    <t>2</t>
  </si>
  <si>
    <t>石井珠子</t>
  </si>
  <si>
    <t>大西加代子</t>
  </si>
  <si>
    <t>○</t>
  </si>
  <si>
    <t>1</t>
  </si>
  <si>
    <t>2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</si>
</sst>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\(0\)"/>
    <numFmt numFmtId="177" formatCode="#,###&quot;(0)&quot;"/>
    <numFmt numFmtId="178" formatCode="##,##0&quot;()&quot;"/>
    <numFmt numFmtId="179" formatCode="##,##&quot;(&quot;0&quot;)&quot;"/>
    <numFmt numFmtId="180" formatCode="#,##&quot;(&quot;0&quot;)&quot;"/>
    <numFmt numFmtId="181" formatCode="#,##0&quot;(&quot;&quot;)&quot;"/>
    <numFmt numFmtId="182" formatCode="#,###&quot;(@)&quot;"/>
    <numFmt numFmtId="183" formatCode="#,###&quot;(&quot;&quot;)&quot;"/>
    <numFmt numFmtId="184" formatCode="#,###\(\)"/>
    <numFmt numFmtId="185" formatCode="#,###\(\ \)"/>
    <numFmt numFmtId="186" formatCode="&quot;(&quot;@&quot;)&quot;"/>
    <numFmt numFmtId="187" formatCode="\(@\)"/>
    <numFmt numFmtId="188" formatCode="\-"/>
    <numFmt numFmtId="189" formatCode="&quot;&quot;@&quot;位&quot;"/>
    <numFmt numFmtId="190" formatCode="&quot;(&quot;@&quot;勝&quot;"/>
    <numFmt numFmtId="191" formatCode="&quot;&quot;@&quot;敗)&quot;"/>
    <numFmt numFmtId="192" formatCode="m/d;@"/>
    <numFmt numFmtId="193" formatCode="&quot;(&quot;&quot;)&quot;"/>
    <numFmt numFmtId="194" formatCode="&quot;&quot;@&quot;ﾁｰﾑ&quot;"/>
    <numFmt numFmtId="195" formatCode="&quot;&quot;0&quot;ﾁｰﾑ&quot;"/>
    <numFmt numFmtId="196" formatCode="&quot;&quot;#,##0&quot;ﾁｰﾑ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3"/>
      <color indexed="8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Border="0">
      <alignment/>
      <protection/>
    </xf>
    <xf numFmtId="0" fontId="3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NumberFormat="1" applyFont="1" applyFill="1" applyAlignment="1">
      <alignment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11" fillId="0" borderId="2" xfId="0" applyNumberFormat="1" applyFont="1" applyFill="1" applyBorder="1" applyAlignment="1">
      <alignment horizontal="center" vertical="center" shrinkToFit="1"/>
    </xf>
    <xf numFmtId="0" fontId="11" fillId="0" borderId="3" xfId="0" applyNumberFormat="1" applyFont="1" applyFill="1" applyBorder="1" applyAlignment="1">
      <alignment horizontal="center" vertical="center" shrinkToFit="1"/>
    </xf>
    <xf numFmtId="0" fontId="11" fillId="0" borderId="4" xfId="0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9" fillId="2" borderId="6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9" fillId="2" borderId="0" xfId="0" applyNumberFormat="1" applyFont="1" applyFill="1" applyBorder="1" applyAlignment="1">
      <alignment horizontal="left" vertical="center" shrinkToFit="1"/>
    </xf>
    <xf numFmtId="0" fontId="9" fillId="0" borderId="7" xfId="0" applyNumberFormat="1" applyFont="1" applyFill="1" applyBorder="1" applyAlignment="1">
      <alignment horizontal="left" vertical="center" shrinkToFit="1"/>
    </xf>
    <xf numFmtId="0" fontId="9" fillId="2" borderId="7" xfId="0" applyNumberFormat="1" applyFont="1" applyFill="1" applyBorder="1" applyAlignment="1">
      <alignment horizontal="left" vertical="center" shrinkToFit="1"/>
    </xf>
    <xf numFmtId="0" fontId="9" fillId="2" borderId="8" xfId="0" applyNumberFormat="1" applyFont="1" applyFill="1" applyBorder="1" applyAlignment="1">
      <alignment horizontal="right" vertical="center" shrinkToFit="1"/>
    </xf>
    <xf numFmtId="0" fontId="11" fillId="0" borderId="9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vertical="center" shrinkToFit="1"/>
    </xf>
    <xf numFmtId="0" fontId="11" fillId="0" borderId="10" xfId="0" applyNumberFormat="1" applyFont="1" applyFill="1" applyBorder="1" applyAlignment="1">
      <alignment vertical="center" shrinkToFit="1"/>
    </xf>
    <xf numFmtId="0" fontId="9" fillId="2" borderId="0" xfId="0" applyNumberFormat="1" applyFont="1" applyFill="1" applyBorder="1" applyAlignment="1" quotePrefix="1">
      <alignment horizontal="left" vertical="center" shrinkToFit="1"/>
    </xf>
    <xf numFmtId="0" fontId="9" fillId="0" borderId="11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horizontal="left" vertical="center" shrinkToFit="1"/>
    </xf>
    <xf numFmtId="0" fontId="9" fillId="0" borderId="13" xfId="0" applyNumberFormat="1" applyFont="1" applyFill="1" applyBorder="1" applyAlignment="1">
      <alignment vertical="center" shrinkToFit="1"/>
    </xf>
    <xf numFmtId="0" fontId="9" fillId="0" borderId="5" xfId="0" applyNumberFormat="1" applyFont="1" applyFill="1" applyBorder="1" applyAlignment="1">
      <alignment horizontal="right" vertical="center" shrinkToFit="1"/>
    </xf>
    <xf numFmtId="0" fontId="9" fillId="2" borderId="6" xfId="0" applyNumberFormat="1" applyFont="1" applyFill="1" applyBorder="1" applyAlignment="1">
      <alignment horizontal="left" vertical="center" shrinkToFit="1"/>
    </xf>
    <xf numFmtId="0" fontId="9" fillId="2" borderId="6" xfId="0" applyNumberFormat="1" applyFont="1" applyFill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vertical="center" shrinkToFit="1"/>
    </xf>
    <xf numFmtId="0" fontId="11" fillId="0" borderId="15" xfId="0" applyNumberFormat="1" applyFont="1" applyFill="1" applyBorder="1" applyAlignment="1">
      <alignment vertical="center" shrinkToFit="1"/>
    </xf>
    <xf numFmtId="0" fontId="11" fillId="0" borderId="16" xfId="0" applyNumberFormat="1" applyFont="1" applyFill="1" applyBorder="1" applyAlignment="1">
      <alignment vertical="center" shrinkToFit="1"/>
    </xf>
    <xf numFmtId="0" fontId="9" fillId="0" borderId="5" xfId="0" applyNumberFormat="1" applyFont="1" applyFill="1" applyBorder="1" applyAlignment="1">
      <alignment vertical="center" shrinkToFit="1"/>
    </xf>
    <xf numFmtId="0" fontId="9" fillId="2" borderId="6" xfId="0" applyNumberFormat="1" applyFont="1" applyFill="1" applyBorder="1" applyAlignment="1">
      <alignment vertical="center" shrinkToFit="1"/>
    </xf>
    <xf numFmtId="0" fontId="9" fillId="2" borderId="0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horizontal="center" vertical="center" shrinkToFit="1"/>
    </xf>
    <xf numFmtId="0" fontId="9" fillId="2" borderId="17" xfId="0" applyNumberFormat="1" applyFont="1" applyFill="1" applyBorder="1" applyAlignment="1">
      <alignment vertical="center" shrinkToFit="1"/>
    </xf>
    <xf numFmtId="0" fontId="9" fillId="2" borderId="12" xfId="0" applyNumberFormat="1" applyFont="1" applyFill="1" applyBorder="1" applyAlignment="1">
      <alignment vertical="center" shrinkToFit="1"/>
    </xf>
    <xf numFmtId="0" fontId="9" fillId="2" borderId="17" xfId="0" applyNumberFormat="1" applyFont="1" applyFill="1" applyBorder="1" applyAlignment="1">
      <alignment horizontal="left" vertical="center" shrinkToFit="1"/>
    </xf>
    <xf numFmtId="0" fontId="9" fillId="2" borderId="12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Fill="1" applyBorder="1" applyAlignment="1">
      <alignment vertical="center" shrinkToFit="1"/>
    </xf>
    <xf numFmtId="0" fontId="11" fillId="0" borderId="19" xfId="0" applyNumberFormat="1" applyFont="1" applyFill="1" applyBorder="1" applyAlignment="1">
      <alignment vertical="center" shrinkToFit="1"/>
    </xf>
    <xf numFmtId="0" fontId="11" fillId="0" borderId="20" xfId="0" applyNumberFormat="1" applyFont="1" applyFill="1" applyBorder="1" applyAlignment="1">
      <alignment vertical="center" shrinkToFit="1"/>
    </xf>
    <xf numFmtId="0" fontId="9" fillId="0" borderId="13" xfId="0" applyNumberFormat="1" applyFont="1" applyFill="1" applyBorder="1" applyAlignment="1">
      <alignment horizontal="left" vertical="center" shrinkToFit="1"/>
    </xf>
    <xf numFmtId="0" fontId="9" fillId="0" borderId="6" xfId="0" applyNumberFormat="1" applyFont="1" applyFill="1" applyBorder="1" applyAlignment="1">
      <alignment vertical="center" shrinkToFit="1"/>
    </xf>
    <xf numFmtId="0" fontId="9" fillId="0" borderId="21" xfId="0" applyNumberFormat="1" applyFont="1" applyFill="1" applyBorder="1" applyAlignment="1">
      <alignment vertical="center" shrinkToFit="1"/>
    </xf>
    <xf numFmtId="0" fontId="9" fillId="0" borderId="22" xfId="0" applyNumberFormat="1" applyFont="1" applyFill="1" applyBorder="1" applyAlignment="1">
      <alignment vertical="center" shrinkToFit="1"/>
    </xf>
    <xf numFmtId="0" fontId="9" fillId="0" borderId="6" xfId="0" applyNumberFormat="1" applyFont="1" applyFill="1" applyBorder="1" applyAlignment="1">
      <alignment horizontal="center" vertical="center" shrinkToFit="1"/>
    </xf>
    <xf numFmtId="0" fontId="9" fillId="0" borderId="23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horizontal="left" vertical="center" shrinkToFit="1"/>
    </xf>
    <xf numFmtId="0" fontId="9" fillId="0" borderId="1" xfId="0" applyNumberFormat="1" applyFont="1" applyFill="1" applyBorder="1" applyAlignment="1">
      <alignment vertical="center" shrinkToFit="1"/>
    </xf>
    <xf numFmtId="0" fontId="9" fillId="0" borderId="24" xfId="0" applyNumberFormat="1" applyFont="1" applyFill="1" applyBorder="1" applyAlignment="1">
      <alignment vertical="center" shrinkToFit="1"/>
    </xf>
    <xf numFmtId="0" fontId="4" fillId="0" borderId="0" xfId="21" applyNumberFormat="1" applyFont="1" applyFill="1" applyAlignment="1">
      <alignment vertical="center" shrinkToFit="1"/>
      <protection/>
    </xf>
    <xf numFmtId="0" fontId="4" fillId="0" borderId="0" xfId="21" applyNumberFormat="1" applyFont="1" applyFill="1" applyBorder="1" applyAlignment="1">
      <alignment horizontal="center" vertical="center" shrinkToFit="1"/>
      <protection/>
    </xf>
    <xf numFmtId="0" fontId="12" fillId="3" borderId="25" xfId="21" applyNumberFormat="1" applyFont="1" applyFill="1" applyBorder="1" applyAlignment="1">
      <alignment vertical="center" shrinkToFit="1"/>
      <protection/>
    </xf>
    <xf numFmtId="0" fontId="12" fillId="3" borderId="26" xfId="21" applyNumberFormat="1" applyFont="1" applyFill="1" applyBorder="1" applyAlignment="1">
      <alignment horizontal="center" vertical="center" shrinkToFit="1"/>
      <protection/>
    </xf>
    <xf numFmtId="0" fontId="9" fillId="0" borderId="1" xfId="21" applyNumberFormat="1" applyFont="1" applyFill="1" applyBorder="1" applyAlignment="1">
      <alignment horizontal="center" vertical="center" shrinkToFit="1"/>
      <protection/>
    </xf>
    <xf numFmtId="0" fontId="12" fillId="3" borderId="27" xfId="21" applyNumberFormat="1" applyFont="1" applyFill="1" applyBorder="1" applyAlignment="1">
      <alignment vertical="center" shrinkToFit="1"/>
      <protection/>
    </xf>
    <xf numFmtId="0" fontId="12" fillId="3" borderId="28" xfId="21" applyNumberFormat="1" applyFont="1" applyFill="1" applyBorder="1" applyAlignment="1">
      <alignment horizontal="center" vertical="center" shrinkToFit="1"/>
      <protection/>
    </xf>
    <xf numFmtId="0" fontId="12" fillId="0" borderId="0" xfId="21" applyNumberFormat="1" applyFont="1" applyFill="1" applyBorder="1" applyAlignment="1">
      <alignment horizontal="center" vertical="center" shrinkToFit="1"/>
      <protection/>
    </xf>
    <xf numFmtId="0" fontId="12" fillId="0" borderId="0" xfId="21" applyNumberFormat="1" applyFont="1" applyFill="1" applyBorder="1" applyAlignment="1">
      <alignment vertical="center" shrinkToFit="1"/>
      <protection/>
    </xf>
    <xf numFmtId="0" fontId="9" fillId="0" borderId="5" xfId="21" applyNumberFormat="1" applyFont="1" applyFill="1" applyBorder="1" applyAlignment="1">
      <alignment horizontal="left" vertical="center" shrinkToFit="1"/>
      <protection/>
    </xf>
    <xf numFmtId="0" fontId="9" fillId="0" borderId="0" xfId="21" applyNumberFormat="1" applyFont="1" applyFill="1" applyBorder="1" applyAlignment="1">
      <alignment vertical="center" shrinkToFit="1"/>
      <protection/>
    </xf>
    <xf numFmtId="0" fontId="9" fillId="2" borderId="6" xfId="21" applyNumberFormat="1" applyFont="1" applyFill="1" applyBorder="1" applyAlignment="1">
      <alignment horizontal="right" vertical="center" shrinkToFit="1"/>
      <protection/>
    </xf>
    <xf numFmtId="0" fontId="9" fillId="0" borderId="0" xfId="21" applyNumberFormat="1" applyFont="1" applyFill="1" applyBorder="1" applyAlignment="1">
      <alignment horizontal="left" vertical="center" shrinkToFit="1"/>
      <protection/>
    </xf>
    <xf numFmtId="0" fontId="9" fillId="2" borderId="0" xfId="21" applyNumberFormat="1" applyFont="1" applyFill="1" applyBorder="1" applyAlignment="1">
      <alignment horizontal="left" vertical="center" shrinkToFit="1"/>
      <protection/>
    </xf>
    <xf numFmtId="0" fontId="9" fillId="0" borderId="7" xfId="21" applyNumberFormat="1" applyFont="1" applyFill="1" applyBorder="1" applyAlignment="1">
      <alignment horizontal="left" vertical="center" shrinkToFit="1"/>
      <protection/>
    </xf>
    <xf numFmtId="0" fontId="9" fillId="2" borderId="7" xfId="21" applyNumberFormat="1" applyFont="1" applyFill="1" applyBorder="1" applyAlignment="1">
      <alignment horizontal="left" vertical="center" shrinkToFit="1"/>
      <protection/>
    </xf>
    <xf numFmtId="0" fontId="11" fillId="0" borderId="0" xfId="21" applyNumberFormat="1" applyFont="1" applyFill="1" applyBorder="1" applyAlignment="1">
      <alignment vertical="center" shrinkToFit="1"/>
      <protection/>
    </xf>
    <xf numFmtId="0" fontId="12" fillId="2" borderId="0" xfId="21" applyNumberFormat="1" applyFont="1" applyFill="1" applyBorder="1" applyAlignment="1">
      <alignment horizontal="center" vertical="center" shrinkToFit="1"/>
      <protection/>
    </xf>
    <xf numFmtId="0" fontId="9" fillId="2" borderId="0" xfId="21" applyNumberFormat="1" applyFont="1" applyFill="1" applyBorder="1" applyAlignment="1" quotePrefix="1">
      <alignment horizontal="left" vertical="center" shrinkToFit="1"/>
      <protection/>
    </xf>
    <xf numFmtId="0" fontId="9" fillId="0" borderId="11" xfId="21" applyNumberFormat="1" applyFont="1" applyFill="1" applyBorder="1" applyAlignment="1">
      <alignment vertical="center" shrinkToFit="1"/>
      <protection/>
    </xf>
    <xf numFmtId="0" fontId="9" fillId="0" borderId="0" xfId="21" applyNumberFormat="1" applyFont="1" applyFill="1" applyBorder="1" applyAlignment="1">
      <alignment horizontal="center" vertical="center" shrinkToFit="1"/>
      <protection/>
    </xf>
    <xf numFmtId="0" fontId="9" fillId="2" borderId="17" xfId="21" applyNumberFormat="1" applyFont="1" applyFill="1" applyBorder="1" applyAlignment="1">
      <alignment horizontal="center" vertical="center" shrinkToFit="1"/>
      <protection/>
    </xf>
    <xf numFmtId="0" fontId="9" fillId="2" borderId="12" xfId="21" applyNumberFormat="1" applyFont="1" applyFill="1" applyBorder="1" applyAlignment="1">
      <alignment horizontal="left" vertical="center" shrinkToFit="1"/>
      <protection/>
    </xf>
    <xf numFmtId="0" fontId="9" fillId="2" borderId="17" xfId="21" applyNumberFormat="1" applyFont="1" applyFill="1" applyBorder="1" applyAlignment="1">
      <alignment horizontal="right" vertical="center" shrinkToFit="1"/>
      <protection/>
    </xf>
    <xf numFmtId="0" fontId="9" fillId="0" borderId="12" xfId="21" applyNumberFormat="1" applyFont="1" applyFill="1" applyBorder="1" applyAlignment="1">
      <alignment horizontal="left" vertical="center" shrinkToFit="1"/>
      <protection/>
    </xf>
    <xf numFmtId="0" fontId="12" fillId="2" borderId="29" xfId="21" applyNumberFormat="1" applyFont="1" applyFill="1" applyBorder="1" applyAlignment="1">
      <alignment horizontal="center" vertical="center" shrinkToFit="1"/>
      <protection/>
    </xf>
    <xf numFmtId="0" fontId="9" fillId="0" borderId="13" xfId="21" applyNumberFormat="1" applyFont="1" applyFill="1" applyBorder="1" applyAlignment="1">
      <alignment vertical="center" shrinkToFit="1"/>
      <protection/>
    </xf>
    <xf numFmtId="0" fontId="9" fillId="0" borderId="5" xfId="21" applyNumberFormat="1" applyFont="1" applyFill="1" applyBorder="1" applyAlignment="1">
      <alignment horizontal="right" vertical="center" shrinkToFit="1"/>
      <protection/>
    </xf>
    <xf numFmtId="0" fontId="9" fillId="2" borderId="6" xfId="21" applyNumberFormat="1" applyFont="1" applyFill="1" applyBorder="1" applyAlignment="1">
      <alignment horizontal="left" vertical="center" shrinkToFit="1"/>
      <protection/>
    </xf>
    <xf numFmtId="0" fontId="12" fillId="0" borderId="6" xfId="21" applyNumberFormat="1" applyFont="1" applyFill="1" applyBorder="1" applyAlignment="1">
      <alignment horizontal="center" vertical="center" shrinkToFit="1"/>
      <protection/>
    </xf>
    <xf numFmtId="0" fontId="9" fillId="0" borderId="5" xfId="21" applyNumberFormat="1" applyFont="1" applyFill="1" applyBorder="1" applyAlignment="1">
      <alignment vertical="center" shrinkToFit="1"/>
      <protection/>
    </xf>
    <xf numFmtId="0" fontId="12" fillId="2" borderId="12" xfId="21" applyNumberFormat="1" applyFont="1" applyFill="1" applyBorder="1" applyAlignment="1">
      <alignment horizontal="center" vertical="center" shrinkToFit="1"/>
      <protection/>
    </xf>
    <xf numFmtId="0" fontId="12" fillId="2" borderId="30" xfId="21" applyNumberFormat="1" applyFont="1" applyFill="1" applyBorder="1" applyAlignment="1">
      <alignment horizontal="center" vertical="center" shrinkToFit="1"/>
      <protection/>
    </xf>
    <xf numFmtId="0" fontId="9" fillId="0" borderId="12" xfId="21" applyNumberFormat="1" applyFont="1" applyFill="1" applyBorder="1" applyAlignment="1">
      <alignment horizontal="center" vertical="center" shrinkToFit="1"/>
      <protection/>
    </xf>
    <xf numFmtId="0" fontId="9" fillId="2" borderId="17" xfId="21" applyNumberFormat="1" applyFont="1" applyFill="1" applyBorder="1" applyAlignment="1">
      <alignment vertical="center" shrinkToFit="1"/>
      <protection/>
    </xf>
    <xf numFmtId="0" fontId="9" fillId="2" borderId="12" xfId="21" applyNumberFormat="1" applyFont="1" applyFill="1" applyBorder="1" applyAlignment="1">
      <alignment vertical="center" shrinkToFit="1"/>
      <protection/>
    </xf>
    <xf numFmtId="0" fontId="12" fillId="0" borderId="13" xfId="21" applyNumberFormat="1" applyFont="1" applyFill="1" applyBorder="1" applyAlignment="1">
      <alignment horizontal="center" vertical="center" shrinkToFit="1"/>
      <protection/>
    </xf>
    <xf numFmtId="0" fontId="9" fillId="0" borderId="13" xfId="21" applyNumberFormat="1" applyFont="1" applyFill="1" applyBorder="1" applyAlignment="1">
      <alignment horizontal="left" vertical="center" shrinkToFit="1"/>
      <protection/>
    </xf>
    <xf numFmtId="0" fontId="9" fillId="0" borderId="6" xfId="21" applyNumberFormat="1" applyFont="1" applyFill="1" applyBorder="1" applyAlignment="1">
      <alignment vertical="center" shrinkToFit="1"/>
      <protection/>
    </xf>
    <xf numFmtId="0" fontId="9" fillId="0" borderId="23" xfId="21" applyNumberFormat="1" applyFont="1" applyFill="1" applyBorder="1" applyAlignment="1">
      <alignment vertical="center" shrinkToFit="1"/>
      <protection/>
    </xf>
    <xf numFmtId="0" fontId="9" fillId="0" borderId="1" xfId="21" applyNumberFormat="1" applyFont="1" applyFill="1" applyBorder="1" applyAlignment="1">
      <alignment horizontal="left" vertical="center" shrinkToFit="1"/>
      <protection/>
    </xf>
    <xf numFmtId="0" fontId="9" fillId="0" borderId="1" xfId="21" applyNumberFormat="1" applyFont="1" applyFill="1" applyBorder="1" applyAlignment="1">
      <alignment vertical="center" shrinkToFit="1"/>
      <protection/>
    </xf>
    <xf numFmtId="0" fontId="9" fillId="0" borderId="24" xfId="21" applyNumberFormat="1" applyFont="1" applyFill="1" applyBorder="1" applyAlignment="1">
      <alignment vertical="center" shrinkToFit="1"/>
      <protection/>
    </xf>
    <xf numFmtId="0" fontId="12" fillId="2" borderId="13" xfId="21" applyNumberFormat="1" applyFont="1" applyFill="1" applyBorder="1" applyAlignment="1">
      <alignment horizontal="center" vertical="center" shrinkToFit="1"/>
      <protection/>
    </xf>
    <xf numFmtId="0" fontId="12" fillId="2" borderId="31" xfId="21" applyNumberFormat="1" applyFont="1" applyFill="1" applyBorder="1" applyAlignment="1">
      <alignment horizontal="center" vertical="center" shrinkToFit="1"/>
      <protection/>
    </xf>
    <xf numFmtId="0" fontId="12" fillId="0" borderId="12" xfId="21" applyNumberFormat="1" applyFont="1" applyFill="1" applyBorder="1" applyAlignment="1">
      <alignment horizontal="center" vertical="center" shrinkToFit="1"/>
      <protection/>
    </xf>
    <xf numFmtId="0" fontId="12" fillId="2" borderId="12" xfId="21" applyNumberFormat="1" applyFont="1" applyFill="1" applyBorder="1" applyAlignment="1">
      <alignment vertical="center" shrinkToFit="1"/>
      <protection/>
    </xf>
    <xf numFmtId="0" fontId="12" fillId="2" borderId="30" xfId="21" applyNumberFormat="1" applyFont="1" applyFill="1" applyBorder="1" applyAlignment="1">
      <alignment vertical="center" shrinkToFit="1"/>
      <protection/>
    </xf>
    <xf numFmtId="0" fontId="12" fillId="0" borderId="6" xfId="21" applyNumberFormat="1" applyFont="1" applyFill="1" applyBorder="1" applyAlignment="1">
      <alignment vertical="center" shrinkToFit="1"/>
      <protection/>
    </xf>
    <xf numFmtId="0" fontId="12" fillId="0" borderId="22" xfId="21" applyNumberFormat="1" applyFont="1" applyFill="1" applyBorder="1" applyAlignment="1">
      <alignment vertical="center" shrinkToFit="1"/>
      <protection/>
    </xf>
    <xf numFmtId="0" fontId="12" fillId="0" borderId="13" xfId="21" applyNumberFormat="1" applyFont="1" applyFill="1" applyBorder="1" applyAlignment="1">
      <alignment vertical="center" shrinkToFit="1"/>
      <protection/>
    </xf>
    <xf numFmtId="0" fontId="9" fillId="2" borderId="22" xfId="0" applyNumberFormat="1" applyFont="1" applyFill="1" applyBorder="1" applyAlignment="1">
      <alignment horizontal="left" vertical="center" shrinkToFit="1"/>
    </xf>
    <xf numFmtId="0" fontId="9" fillId="2" borderId="13" xfId="0" applyNumberFormat="1" applyFont="1" applyFill="1" applyBorder="1" applyAlignment="1">
      <alignment horizontal="left" vertical="center" shrinkToFit="1"/>
    </xf>
    <xf numFmtId="0" fontId="9" fillId="2" borderId="22" xfId="0" applyNumberFormat="1" applyFont="1" applyFill="1" applyBorder="1" applyAlignment="1">
      <alignment horizontal="center" vertical="center" shrinkToFit="1"/>
    </xf>
    <xf numFmtId="0" fontId="9" fillId="2" borderId="0" xfId="0" applyNumberFormat="1" applyFont="1" applyFill="1" applyBorder="1" applyAlignment="1">
      <alignment vertical="center" shrinkToFit="1"/>
    </xf>
    <xf numFmtId="0" fontId="15" fillId="0" borderId="31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21" applyNumberFormat="1" applyFont="1" applyFill="1" applyAlignment="1">
      <alignment vertical="center" shrinkToFit="1"/>
      <protection/>
    </xf>
    <xf numFmtId="0" fontId="6" fillId="0" borderId="0" xfId="21" applyNumberFormat="1" applyFont="1" applyFill="1" applyAlignment="1">
      <alignment horizontal="center" vertical="center" shrinkToFit="1"/>
      <protection/>
    </xf>
    <xf numFmtId="0" fontId="8" fillId="0" borderId="0" xfId="0" applyFont="1" applyBorder="1" applyAlignment="1">
      <alignment/>
    </xf>
    <xf numFmtId="0" fontId="8" fillId="4" borderId="22" xfId="0" applyFont="1" applyFill="1" applyBorder="1" applyAlignment="1">
      <alignment/>
    </xf>
    <xf numFmtId="0" fontId="8" fillId="4" borderId="13" xfId="0" applyFont="1" applyFill="1" applyBorder="1" applyAlignment="1">
      <alignment/>
    </xf>
    <xf numFmtId="0" fontId="8" fillId="4" borderId="31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29" xfId="0" applyFont="1" applyFill="1" applyBorder="1" applyAlignment="1">
      <alignment/>
    </xf>
    <xf numFmtId="0" fontId="8" fillId="4" borderId="17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8" fillId="4" borderId="30" xfId="0" applyFont="1" applyFill="1" applyBorder="1" applyAlignment="1">
      <alignment/>
    </xf>
    <xf numFmtId="0" fontId="12" fillId="0" borderId="17" xfId="21" applyNumberFormat="1" applyFont="1" applyFill="1" applyBorder="1" applyAlignment="1">
      <alignment horizontal="center" vertical="center" shrinkToFit="1"/>
      <protection/>
    </xf>
    <xf numFmtId="0" fontId="12" fillId="0" borderId="12" xfId="21" applyNumberFormat="1" applyFont="1" applyFill="1" applyBorder="1" applyAlignment="1">
      <alignment vertical="center" shrinkToFit="1"/>
      <protection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4" borderId="22" xfId="0" applyFont="1" applyFill="1" applyBorder="1" applyAlignment="1">
      <alignment/>
    </xf>
    <xf numFmtId="0" fontId="8" fillId="4" borderId="13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0" fillId="4" borderId="6" xfId="0" applyFill="1" applyBorder="1" applyAlignment="1">
      <alignment vertical="center" shrinkToFit="1"/>
    </xf>
    <xf numFmtId="0" fontId="0" fillId="4" borderId="0" xfId="0" applyFill="1" applyBorder="1" applyAlignment="1">
      <alignment vertical="center" shrinkToFit="1"/>
    </xf>
    <xf numFmtId="0" fontId="0" fillId="4" borderId="17" xfId="0" applyFill="1" applyBorder="1" applyAlignment="1">
      <alignment vertical="center" shrinkToFit="1"/>
    </xf>
    <xf numFmtId="0" fontId="0" fillId="4" borderId="12" xfId="0" applyFill="1" applyBorder="1" applyAlignment="1">
      <alignment vertical="center" shrinkToFit="1"/>
    </xf>
    <xf numFmtId="0" fontId="11" fillId="4" borderId="22" xfId="21" applyNumberFormat="1" applyFont="1" applyFill="1" applyBorder="1" applyAlignment="1">
      <alignment vertical="center" shrinkToFit="1"/>
      <protection/>
    </xf>
    <xf numFmtId="0" fontId="11" fillId="4" borderId="6" xfId="21" applyNumberFormat="1" applyFont="1" applyFill="1" applyBorder="1" applyAlignment="1">
      <alignment vertical="center" shrinkToFit="1"/>
      <protection/>
    </xf>
    <xf numFmtId="0" fontId="0" fillId="0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4" borderId="22" xfId="0" applyFont="1" applyFill="1" applyBorder="1" applyAlignment="1">
      <alignment shrinkToFit="1"/>
    </xf>
    <xf numFmtId="0" fontId="8" fillId="4" borderId="13" xfId="0" applyFont="1" applyFill="1" applyBorder="1" applyAlignment="1">
      <alignment shrinkToFit="1"/>
    </xf>
    <xf numFmtId="0" fontId="8" fillId="4" borderId="6" xfId="0" applyFont="1" applyFill="1" applyBorder="1" applyAlignment="1">
      <alignment shrinkToFit="1"/>
    </xf>
    <xf numFmtId="0" fontId="8" fillId="4" borderId="0" xfId="0" applyFont="1" applyFill="1" applyBorder="1" applyAlignment="1">
      <alignment shrinkToFit="1"/>
    </xf>
    <xf numFmtId="190" fontId="10" fillId="0" borderId="0" xfId="0" applyNumberFormat="1" applyFont="1" applyFill="1" applyBorder="1" applyAlignment="1">
      <alignment horizontal="right" vertical="center" shrinkToFit="1"/>
    </xf>
    <xf numFmtId="191" fontId="10" fillId="0" borderId="0" xfId="0" applyNumberFormat="1" applyFont="1" applyFill="1" applyBorder="1" applyAlignment="1">
      <alignment horizontal="left" vertical="center" shrinkToFit="1"/>
    </xf>
    <xf numFmtId="0" fontId="6" fillId="4" borderId="6" xfId="21" applyNumberFormat="1" applyFont="1" applyFill="1" applyBorder="1" applyAlignment="1">
      <alignment vertical="center" shrinkToFit="1"/>
      <protection/>
    </xf>
    <xf numFmtId="0" fontId="6" fillId="4" borderId="0" xfId="21" applyNumberFormat="1" applyFont="1" applyFill="1" applyBorder="1" applyAlignment="1">
      <alignment vertical="center" shrinkToFit="1"/>
      <protection/>
    </xf>
    <xf numFmtId="0" fontId="8" fillId="0" borderId="6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2" xfId="0" applyFill="1" applyBorder="1" applyAlignment="1">
      <alignment/>
    </xf>
    <xf numFmtId="0" fontId="0" fillId="0" borderId="22" xfId="0" applyFill="1" applyBorder="1" applyAlignment="1">
      <alignment/>
    </xf>
    <xf numFmtId="0" fontId="9" fillId="2" borderId="7" xfId="0" applyNumberFormat="1" applyFont="1" applyFill="1" applyBorder="1" applyAlignment="1">
      <alignment horizontal="center" vertical="center" shrinkToFit="1"/>
    </xf>
    <xf numFmtId="0" fontId="9" fillId="2" borderId="13" xfId="0" applyNumberFormat="1" applyFont="1" applyFill="1" applyBorder="1" applyAlignment="1">
      <alignment horizontal="center" vertical="center" shrinkToFit="1"/>
    </xf>
    <xf numFmtId="0" fontId="17" fillId="0" borderId="0" xfId="21" applyNumberFormat="1" applyFont="1" applyFill="1" applyAlignment="1">
      <alignment vertical="center"/>
      <protection/>
    </xf>
    <xf numFmtId="0" fontId="8" fillId="0" borderId="0" xfId="0" applyFont="1" applyAlignment="1">
      <alignment shrinkToFit="1"/>
    </xf>
    <xf numFmtId="0" fontId="12" fillId="0" borderId="32" xfId="21" applyNumberFormat="1" applyFont="1" applyFill="1" applyBorder="1" applyAlignment="1">
      <alignment horizontal="center" vertical="center" shrinkToFit="1"/>
      <protection/>
    </xf>
    <xf numFmtId="0" fontId="12" fillId="0" borderId="33" xfId="21" applyNumberFormat="1" applyFont="1" applyFill="1" applyBorder="1" applyAlignment="1">
      <alignment horizontal="center" vertical="center" shrinkToFit="1"/>
      <protection/>
    </xf>
    <xf numFmtId="0" fontId="12" fillId="2" borderId="33" xfId="21" applyNumberFormat="1" applyFont="1" applyFill="1" applyBorder="1" applyAlignment="1">
      <alignment horizontal="center" vertical="center" shrinkToFit="1"/>
      <protection/>
    </xf>
    <xf numFmtId="0" fontId="12" fillId="0" borderId="34" xfId="21" applyNumberFormat="1" applyFont="1" applyFill="1" applyBorder="1" applyAlignment="1">
      <alignment vertical="center" shrinkToFit="1"/>
      <protection/>
    </xf>
    <xf numFmtId="0" fontId="12" fillId="0" borderId="35" xfId="21" applyNumberFormat="1" applyFont="1" applyFill="1" applyBorder="1" applyAlignment="1">
      <alignment vertical="center" shrinkToFit="1"/>
      <protection/>
    </xf>
    <xf numFmtId="0" fontId="12" fillId="0" borderId="36" xfId="21" applyNumberFormat="1" applyFont="1" applyFill="1" applyBorder="1" applyAlignment="1">
      <alignment horizontal="center" vertical="center" shrinkToFit="1"/>
      <protection/>
    </xf>
    <xf numFmtId="0" fontId="12" fillId="0" borderId="35" xfId="21" applyNumberFormat="1" applyFont="1" applyFill="1" applyBorder="1" applyAlignment="1">
      <alignment horizontal="center" vertical="center" shrinkToFit="1"/>
      <protection/>
    </xf>
    <xf numFmtId="0" fontId="12" fillId="0" borderId="37" xfId="21" applyNumberFormat="1" applyFont="1" applyFill="1" applyBorder="1" applyAlignment="1">
      <alignment vertical="center" shrinkToFit="1"/>
      <protection/>
    </xf>
    <xf numFmtId="0" fontId="12" fillId="0" borderId="38" xfId="21" applyNumberFormat="1" applyFont="1" applyFill="1" applyBorder="1" applyAlignment="1">
      <alignment vertical="center" shrinkToFit="1"/>
      <protection/>
    </xf>
    <xf numFmtId="0" fontId="12" fillId="2" borderId="38" xfId="21" applyNumberFormat="1" applyFont="1" applyFill="1" applyBorder="1" applyAlignment="1">
      <alignment vertical="center" shrinkToFit="1"/>
      <protection/>
    </xf>
    <xf numFmtId="0" fontId="12" fillId="2" borderId="39" xfId="21" applyNumberFormat="1" applyFont="1" applyFill="1" applyBorder="1" applyAlignment="1">
      <alignment vertical="center" shrinkToFit="1"/>
      <protection/>
    </xf>
    <xf numFmtId="0" fontId="12" fillId="0" borderId="37" xfId="21" applyNumberFormat="1" applyFont="1" applyFill="1" applyBorder="1" applyAlignment="1">
      <alignment horizontal="center" vertical="center" shrinkToFit="1"/>
      <protection/>
    </xf>
    <xf numFmtId="0" fontId="12" fillId="0" borderId="38" xfId="21" applyNumberFormat="1" applyFont="1" applyFill="1" applyBorder="1" applyAlignment="1">
      <alignment horizontal="center" vertical="center" shrinkToFit="1"/>
      <protection/>
    </xf>
    <xf numFmtId="0" fontId="12" fillId="2" borderId="38" xfId="21" applyNumberFormat="1" applyFont="1" applyFill="1" applyBorder="1" applyAlignment="1">
      <alignment horizontal="center" vertical="center" shrinkToFit="1"/>
      <protection/>
    </xf>
    <xf numFmtId="0" fontId="12" fillId="0" borderId="32" xfId="21" applyNumberFormat="1" applyFont="1" applyFill="1" applyBorder="1" applyAlignment="1">
      <alignment vertical="center" shrinkToFit="1"/>
      <protection/>
    </xf>
    <xf numFmtId="0" fontId="12" fillId="0" borderId="33" xfId="21" applyNumberFormat="1" applyFont="1" applyFill="1" applyBorder="1" applyAlignment="1">
      <alignment vertical="center" shrinkToFit="1"/>
      <protection/>
    </xf>
    <xf numFmtId="0" fontId="8" fillId="0" borderId="33" xfId="0" applyFont="1" applyBorder="1" applyAlignment="1">
      <alignment/>
    </xf>
    <xf numFmtId="0" fontId="12" fillId="2" borderId="40" xfId="21" applyNumberFormat="1" applyFont="1" applyFill="1" applyBorder="1" applyAlignment="1">
      <alignment horizontal="center" vertical="center" shrinkToFit="1"/>
      <protection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5" xfId="0" applyFont="1" applyBorder="1" applyAlignment="1">
      <alignment/>
    </xf>
    <xf numFmtId="0" fontId="8" fillId="2" borderId="2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2" fillId="0" borderId="43" xfId="21" applyNumberFormat="1" applyFont="1" applyFill="1" applyBorder="1" applyAlignment="1">
      <alignment vertical="center" shrinkToFit="1"/>
      <protection/>
    </xf>
    <xf numFmtId="0" fontId="12" fillId="0" borderId="43" xfId="21" applyNumberFormat="1" applyFont="1" applyFill="1" applyBorder="1" applyAlignment="1">
      <alignment horizontal="center" vertical="center" shrinkToFit="1"/>
      <protection/>
    </xf>
    <xf numFmtId="0" fontId="9" fillId="5" borderId="30" xfId="21" applyNumberFormat="1" applyFont="1" applyFill="1" applyBorder="1" applyAlignment="1">
      <alignment horizontal="center" vertical="center" shrinkToFit="1"/>
      <protection/>
    </xf>
    <xf numFmtId="0" fontId="9" fillId="0" borderId="44" xfId="21" applyNumberFormat="1" applyFont="1" applyFill="1" applyBorder="1" applyAlignment="1">
      <alignment horizontal="center" vertical="center" shrinkToFit="1"/>
      <protection/>
    </xf>
    <xf numFmtId="0" fontId="9" fillId="5" borderId="45" xfId="21" applyNumberFormat="1" applyFont="1" applyFill="1" applyBorder="1" applyAlignment="1">
      <alignment horizontal="center" vertical="center" shrinkToFit="1"/>
      <protection/>
    </xf>
    <xf numFmtId="0" fontId="9" fillId="5" borderId="29" xfId="21" applyNumberFormat="1" applyFont="1" applyFill="1" applyBorder="1" applyAlignment="1">
      <alignment horizontal="center" vertical="center" shrinkToFit="1"/>
      <protection/>
    </xf>
    <xf numFmtId="0" fontId="7" fillId="0" borderId="46" xfId="21" applyNumberFormat="1" applyFont="1" applyFill="1" applyBorder="1" applyAlignment="1">
      <alignment horizontal="center" vertical="center" shrinkToFit="1"/>
      <protection/>
    </xf>
    <xf numFmtId="0" fontId="7" fillId="0" borderId="7" xfId="21" applyNumberFormat="1" applyFont="1" applyFill="1" applyBorder="1" applyAlignment="1">
      <alignment horizontal="center" vertical="center" shrinkToFit="1"/>
      <protection/>
    </xf>
    <xf numFmtId="0" fontId="7" fillId="0" borderId="47" xfId="21" applyNumberFormat="1" applyFont="1" applyFill="1" applyBorder="1" applyAlignment="1">
      <alignment horizontal="center" vertical="center" shrinkToFit="1"/>
      <protection/>
    </xf>
    <xf numFmtId="0" fontId="13" fillId="0" borderId="46" xfId="21" applyNumberFormat="1" applyFont="1" applyFill="1" applyBorder="1" applyAlignment="1">
      <alignment horizontal="left" vertical="center" shrinkToFit="1"/>
      <protection/>
    </xf>
    <xf numFmtId="0" fontId="13" fillId="0" borderId="47" xfId="21" applyNumberFormat="1" applyFont="1" applyFill="1" applyBorder="1" applyAlignment="1">
      <alignment horizontal="left" vertical="center" shrinkToFit="1"/>
      <protection/>
    </xf>
    <xf numFmtId="0" fontId="13" fillId="0" borderId="23" xfId="21" applyNumberFormat="1" applyFont="1" applyFill="1" applyBorder="1" applyAlignment="1">
      <alignment horizontal="left" vertical="center" shrinkToFit="1"/>
      <protection/>
    </xf>
    <xf numFmtId="0" fontId="13" fillId="0" borderId="48" xfId="21" applyNumberFormat="1" applyFont="1" applyFill="1" applyBorder="1" applyAlignment="1">
      <alignment horizontal="left" vertical="center" shrinkToFit="1"/>
      <protection/>
    </xf>
    <xf numFmtId="0" fontId="9" fillId="0" borderId="46" xfId="21" applyNumberFormat="1" applyFont="1" applyFill="1" applyBorder="1" applyAlignment="1">
      <alignment horizontal="center" vertical="center" shrinkToFit="1"/>
      <protection/>
    </xf>
    <xf numFmtId="0" fontId="9" fillId="0" borderId="7" xfId="21" applyNumberFormat="1" applyFont="1" applyFill="1" applyBorder="1" applyAlignment="1">
      <alignment horizontal="center" vertical="center" shrinkToFit="1"/>
      <protection/>
    </xf>
    <xf numFmtId="0" fontId="9" fillId="0" borderId="45" xfId="21" applyNumberFormat="1" applyFont="1" applyFill="1" applyBorder="1" applyAlignment="1">
      <alignment horizontal="center" vertical="center" shrinkToFit="1"/>
      <protection/>
    </xf>
    <xf numFmtId="0" fontId="9" fillId="0" borderId="8" xfId="21" applyNumberFormat="1" applyFont="1" applyFill="1" applyBorder="1" applyAlignment="1">
      <alignment horizontal="center" vertical="center" shrinkToFit="1"/>
      <protection/>
    </xf>
    <xf numFmtId="0" fontId="9" fillId="0" borderId="23" xfId="21" applyNumberFormat="1" applyFont="1" applyFill="1" applyBorder="1" applyAlignment="1">
      <alignment horizontal="center" vertical="center" shrinkToFit="1"/>
      <protection/>
    </xf>
    <xf numFmtId="0" fontId="9" fillId="0" borderId="1" xfId="21" applyNumberFormat="1" applyFont="1" applyFill="1" applyBorder="1" applyAlignment="1">
      <alignment horizontal="center" vertical="center" shrinkToFit="1"/>
      <protection/>
    </xf>
    <xf numFmtId="0" fontId="9" fillId="0" borderId="49" xfId="21" applyNumberFormat="1" applyFont="1" applyFill="1" applyBorder="1" applyAlignment="1">
      <alignment horizontal="center" vertical="center" shrinkToFit="1"/>
      <protection/>
    </xf>
    <xf numFmtId="0" fontId="9" fillId="0" borderId="24" xfId="21" applyNumberFormat="1" applyFont="1" applyFill="1" applyBorder="1" applyAlignment="1">
      <alignment horizontal="center" vertical="center" shrinkToFit="1"/>
      <protection/>
    </xf>
    <xf numFmtId="0" fontId="7" fillId="0" borderId="23" xfId="21" applyNumberFormat="1" applyFont="1" applyFill="1" applyBorder="1" applyAlignment="1">
      <alignment horizontal="center" vertical="center" shrinkToFit="1"/>
      <protection/>
    </xf>
    <xf numFmtId="0" fontId="7" fillId="0" borderId="1" xfId="21" applyNumberFormat="1" applyFont="1" applyFill="1" applyBorder="1" applyAlignment="1">
      <alignment horizontal="center" vertical="center" shrinkToFit="1"/>
      <protection/>
    </xf>
    <xf numFmtId="0" fontId="7" fillId="0" borderId="48" xfId="21" applyNumberFormat="1" applyFont="1" applyFill="1" applyBorder="1" applyAlignment="1">
      <alignment horizontal="center" vertical="center" shrinkToFit="1"/>
      <protection/>
    </xf>
    <xf numFmtId="0" fontId="9" fillId="0" borderId="50" xfId="21" applyNumberFormat="1" applyFont="1" applyFill="1" applyBorder="1" applyAlignment="1">
      <alignment horizontal="center" vertical="center" shrinkToFit="1"/>
      <protection/>
    </xf>
    <xf numFmtId="0" fontId="9" fillId="0" borderId="51" xfId="21" applyNumberFormat="1" applyFont="1" applyFill="1" applyBorder="1" applyAlignment="1">
      <alignment horizontal="center" vertical="center" shrinkToFit="1"/>
      <protection/>
    </xf>
    <xf numFmtId="0" fontId="9" fillId="0" borderId="52" xfId="21" applyNumberFormat="1" applyFont="1" applyFill="1" applyBorder="1" applyAlignment="1">
      <alignment horizontal="center" vertical="center" shrinkToFit="1"/>
      <protection/>
    </xf>
    <xf numFmtId="0" fontId="9" fillId="0" borderId="53" xfId="21" applyNumberFormat="1" applyFont="1" applyFill="1" applyBorder="1" applyAlignment="1">
      <alignment horizontal="center" vertical="center" shrinkToFit="1"/>
      <protection/>
    </xf>
    <xf numFmtId="0" fontId="9" fillId="0" borderId="54" xfId="21" applyNumberFormat="1" applyFont="1" applyFill="1" applyBorder="1" applyAlignment="1">
      <alignment horizontal="center" vertical="center" shrinkToFit="1"/>
      <protection/>
    </xf>
    <xf numFmtId="0" fontId="9" fillId="0" borderId="55" xfId="21" applyNumberFormat="1" applyFont="1" applyFill="1" applyBorder="1" applyAlignment="1">
      <alignment horizontal="center" vertical="center" shrinkToFit="1"/>
      <protection/>
    </xf>
    <xf numFmtId="0" fontId="9" fillId="0" borderId="56" xfId="21" applyNumberFormat="1" applyFont="1" applyFill="1" applyBorder="1" applyAlignment="1">
      <alignment horizontal="center" vertical="center" shrinkToFit="1"/>
      <protection/>
    </xf>
    <xf numFmtId="0" fontId="9" fillId="0" borderId="57" xfId="21" applyNumberFormat="1" applyFont="1" applyFill="1" applyBorder="1" applyAlignment="1">
      <alignment horizontal="center" vertical="center" shrinkToFit="1"/>
      <protection/>
    </xf>
    <xf numFmtId="189" fontId="10" fillId="5" borderId="46" xfId="21" applyNumberFormat="1" applyFont="1" applyFill="1" applyBorder="1" applyAlignment="1">
      <alignment horizontal="center" vertical="center" shrinkToFit="1"/>
      <protection/>
    </xf>
    <xf numFmtId="189" fontId="10" fillId="5" borderId="7" xfId="21" applyNumberFormat="1" applyFont="1" applyFill="1" applyBorder="1" applyAlignment="1">
      <alignment horizontal="center" vertical="center" shrinkToFit="1"/>
      <protection/>
    </xf>
    <xf numFmtId="189" fontId="10" fillId="5" borderId="47" xfId="21" applyNumberFormat="1" applyFont="1" applyFill="1" applyBorder="1" applyAlignment="1">
      <alignment horizontal="center" vertical="center" shrinkToFit="1"/>
      <protection/>
    </xf>
    <xf numFmtId="189" fontId="10" fillId="5" borderId="5" xfId="21" applyNumberFormat="1" applyFont="1" applyFill="1" applyBorder="1" applyAlignment="1">
      <alignment horizontal="center" vertical="center" shrinkToFit="1"/>
      <protection/>
    </xf>
    <xf numFmtId="189" fontId="10" fillId="5" borderId="0" xfId="21" applyNumberFormat="1" applyFont="1" applyFill="1" applyBorder="1" applyAlignment="1">
      <alignment horizontal="center" vertical="center" shrinkToFit="1"/>
      <protection/>
    </xf>
    <xf numFmtId="189" fontId="10" fillId="5" borderId="58" xfId="21" applyNumberFormat="1" applyFont="1" applyFill="1" applyBorder="1" applyAlignment="1">
      <alignment horizontal="center" vertical="center" shrinkToFit="1"/>
      <protection/>
    </xf>
    <xf numFmtId="190" fontId="10" fillId="5" borderId="5" xfId="21" applyNumberFormat="1" applyFont="1" applyFill="1" applyBorder="1" applyAlignment="1">
      <alignment horizontal="right" vertical="center" shrinkToFit="1"/>
      <protection/>
    </xf>
    <xf numFmtId="190" fontId="10" fillId="5" borderId="0" xfId="21" applyNumberFormat="1" applyFont="1" applyFill="1" applyBorder="1" applyAlignment="1">
      <alignment horizontal="right" vertical="center" shrinkToFit="1"/>
      <protection/>
    </xf>
    <xf numFmtId="191" fontId="10" fillId="5" borderId="0" xfId="21" applyNumberFormat="1" applyFont="1" applyFill="1" applyBorder="1" applyAlignment="1">
      <alignment horizontal="left" vertical="center" shrinkToFit="1"/>
      <protection/>
    </xf>
    <xf numFmtId="191" fontId="10" fillId="5" borderId="58" xfId="21" applyNumberFormat="1" applyFont="1" applyFill="1" applyBorder="1" applyAlignment="1">
      <alignment horizontal="left" vertical="center" shrinkToFit="1"/>
      <protection/>
    </xf>
    <xf numFmtId="0" fontId="9" fillId="0" borderId="31" xfId="21" applyNumberFormat="1" applyFont="1" applyFill="1" applyBorder="1" applyAlignment="1">
      <alignment horizontal="center" vertical="center" shrinkToFit="1"/>
      <protection/>
    </xf>
    <xf numFmtId="0" fontId="9" fillId="0" borderId="29" xfId="21" applyNumberFormat="1" applyFont="1" applyFill="1" applyBorder="1" applyAlignment="1">
      <alignment horizontal="center" vertical="center" shrinkToFit="1"/>
      <protection/>
    </xf>
    <xf numFmtId="0" fontId="9" fillId="0" borderId="30" xfId="21" applyNumberFormat="1" applyFont="1" applyFill="1" applyBorder="1" applyAlignment="1">
      <alignment horizontal="center" vertical="center" shrinkToFit="1"/>
      <protection/>
    </xf>
    <xf numFmtId="0" fontId="9" fillId="0" borderId="59" xfId="21" applyNumberFormat="1" applyFont="1" applyFill="1" applyBorder="1" applyAlignment="1">
      <alignment horizontal="center" vertical="center" shrinkToFit="1"/>
      <protection/>
    </xf>
    <xf numFmtId="0" fontId="9" fillId="0" borderId="60" xfId="21" applyNumberFormat="1" applyFont="1" applyFill="1" applyBorder="1" applyAlignment="1">
      <alignment horizontal="center" vertical="center" shrinkToFit="1"/>
      <protection/>
    </xf>
    <xf numFmtId="0" fontId="9" fillId="0" borderId="61" xfId="21" applyNumberFormat="1" applyFont="1" applyFill="1" applyBorder="1" applyAlignment="1">
      <alignment horizontal="center" vertical="center" shrinkToFit="1"/>
      <protection/>
    </xf>
    <xf numFmtId="0" fontId="9" fillId="0" borderId="62" xfId="21" applyNumberFormat="1" applyFont="1" applyFill="1" applyBorder="1" applyAlignment="1">
      <alignment horizontal="center" vertical="center" shrinkToFit="1"/>
      <protection/>
    </xf>
    <xf numFmtId="0" fontId="9" fillId="0" borderId="63" xfId="21" applyNumberFormat="1" applyFont="1" applyFill="1" applyBorder="1" applyAlignment="1">
      <alignment horizontal="center" vertical="center" shrinkToFit="1"/>
      <protection/>
    </xf>
    <xf numFmtId="0" fontId="9" fillId="5" borderId="31" xfId="21" applyNumberFormat="1" applyFont="1" applyFill="1" applyBorder="1" applyAlignment="1">
      <alignment horizontal="center" vertical="center" shrinkToFit="1"/>
      <protection/>
    </xf>
    <xf numFmtId="189" fontId="10" fillId="5" borderId="21" xfId="21" applyNumberFormat="1" applyFont="1" applyFill="1" applyBorder="1" applyAlignment="1">
      <alignment horizontal="center" vertical="center" shrinkToFit="1"/>
      <protection/>
    </xf>
    <xf numFmtId="189" fontId="10" fillId="5" borderId="13" xfId="21" applyNumberFormat="1" applyFont="1" applyFill="1" applyBorder="1" applyAlignment="1">
      <alignment horizontal="center" vertical="center" shrinkToFit="1"/>
      <protection/>
    </xf>
    <xf numFmtId="189" fontId="10" fillId="5" borderId="64" xfId="21" applyNumberFormat="1" applyFont="1" applyFill="1" applyBorder="1" applyAlignment="1">
      <alignment horizontal="center" vertical="center" shrinkToFit="1"/>
      <protection/>
    </xf>
    <xf numFmtId="190" fontId="10" fillId="5" borderId="11" xfId="21" applyNumberFormat="1" applyFont="1" applyFill="1" applyBorder="1" applyAlignment="1">
      <alignment horizontal="right" vertical="center" shrinkToFit="1"/>
      <protection/>
    </xf>
    <xf numFmtId="190" fontId="10" fillId="5" borderId="12" xfId="21" applyNumberFormat="1" applyFont="1" applyFill="1" applyBorder="1" applyAlignment="1">
      <alignment horizontal="right" vertical="center" shrinkToFit="1"/>
      <protection/>
    </xf>
    <xf numFmtId="191" fontId="10" fillId="5" borderId="12" xfId="21" applyNumberFormat="1" applyFont="1" applyFill="1" applyBorder="1" applyAlignment="1">
      <alignment horizontal="left" vertical="center" shrinkToFit="1"/>
      <protection/>
    </xf>
    <xf numFmtId="191" fontId="10" fillId="5" borderId="65" xfId="21" applyNumberFormat="1" applyFont="1" applyFill="1" applyBorder="1" applyAlignment="1">
      <alignment horizontal="left" vertical="center" shrinkToFit="1"/>
      <protection/>
    </xf>
    <xf numFmtId="0" fontId="9" fillId="0" borderId="66" xfId="21" applyNumberFormat="1" applyFont="1" applyFill="1" applyBorder="1" applyAlignment="1">
      <alignment horizontal="center" vertical="center" shrinkToFit="1"/>
      <protection/>
    </xf>
    <xf numFmtId="0" fontId="9" fillId="0" borderId="67" xfId="21" applyNumberFormat="1" applyFont="1" applyFill="1" applyBorder="1" applyAlignment="1">
      <alignment horizontal="center" vertical="center" shrinkToFit="1"/>
      <protection/>
    </xf>
    <xf numFmtId="0" fontId="9" fillId="0" borderId="68" xfId="21" applyNumberFormat="1" applyFont="1" applyFill="1" applyBorder="1" applyAlignment="1">
      <alignment horizontal="center" vertical="center" shrinkToFit="1"/>
      <protection/>
    </xf>
    <xf numFmtId="190" fontId="10" fillId="5" borderId="23" xfId="21" applyNumberFormat="1" applyFont="1" applyFill="1" applyBorder="1" applyAlignment="1">
      <alignment horizontal="right" vertical="center" shrinkToFit="1"/>
      <protection/>
    </xf>
    <xf numFmtId="190" fontId="10" fillId="5" borderId="1" xfId="21" applyNumberFormat="1" applyFont="1" applyFill="1" applyBorder="1" applyAlignment="1">
      <alignment horizontal="right" vertical="center" shrinkToFit="1"/>
      <protection/>
    </xf>
    <xf numFmtId="191" fontId="10" fillId="5" borderId="1" xfId="21" applyNumberFormat="1" applyFont="1" applyFill="1" applyBorder="1" applyAlignment="1">
      <alignment horizontal="left" vertical="center" shrinkToFit="1"/>
      <protection/>
    </xf>
    <xf numFmtId="191" fontId="10" fillId="5" borderId="48" xfId="21" applyNumberFormat="1" applyFont="1" applyFill="1" applyBorder="1" applyAlignment="1">
      <alignment horizontal="left" vertical="center" shrinkToFit="1"/>
      <protection/>
    </xf>
    <xf numFmtId="0" fontId="13" fillId="0" borderId="46" xfId="0" applyNumberFormat="1" applyFont="1" applyFill="1" applyBorder="1" applyAlignment="1">
      <alignment horizontal="left" vertical="center" shrinkToFit="1"/>
    </xf>
    <xf numFmtId="0" fontId="13" fillId="0" borderId="47" xfId="0" applyNumberFormat="1" applyFont="1" applyFill="1" applyBorder="1" applyAlignment="1">
      <alignment horizontal="left" vertical="center" shrinkToFit="1"/>
    </xf>
    <xf numFmtId="0" fontId="13" fillId="0" borderId="23" xfId="0" applyNumberFormat="1" applyFont="1" applyFill="1" applyBorder="1" applyAlignment="1">
      <alignment horizontal="left" vertical="center" shrinkToFit="1"/>
    </xf>
    <xf numFmtId="0" fontId="13" fillId="0" borderId="48" xfId="0" applyNumberFormat="1" applyFont="1" applyFill="1" applyBorder="1" applyAlignment="1">
      <alignment horizontal="left" vertical="center" shrinkToFit="1"/>
    </xf>
    <xf numFmtId="0" fontId="9" fillId="0" borderId="46" xfId="0" applyNumberFormat="1" applyFont="1" applyFill="1" applyBorder="1" applyAlignment="1">
      <alignment horizontal="center" vertical="center" shrinkToFit="1"/>
    </xf>
    <xf numFmtId="0" fontId="9" fillId="0" borderId="7" xfId="0" applyNumberFormat="1" applyFont="1" applyFill="1" applyBorder="1" applyAlignment="1">
      <alignment horizontal="center" vertical="center" shrinkToFit="1"/>
    </xf>
    <xf numFmtId="0" fontId="9" fillId="0" borderId="45" xfId="0" applyNumberFormat="1" applyFont="1" applyFill="1" applyBorder="1" applyAlignment="1">
      <alignment horizontal="center" vertical="center" shrinkToFit="1"/>
    </xf>
    <xf numFmtId="0" fontId="9" fillId="0" borderId="8" xfId="0" applyNumberFormat="1" applyFont="1" applyFill="1" applyBorder="1" applyAlignment="1">
      <alignment horizontal="center" vertical="center" shrinkToFit="1"/>
    </xf>
    <xf numFmtId="0" fontId="11" fillId="0" borderId="15" xfId="0" applyNumberFormat="1" applyFont="1" applyFill="1" applyBorder="1" applyAlignment="1">
      <alignment horizontal="center" vertical="center" shrinkToFit="1"/>
    </xf>
    <xf numFmtId="0" fontId="11" fillId="0" borderId="16" xfId="0" applyNumberFormat="1" applyFont="1" applyFill="1" applyBorder="1" applyAlignment="1">
      <alignment horizontal="center" vertical="center" shrinkToFit="1"/>
    </xf>
    <xf numFmtId="0" fontId="9" fillId="0" borderId="23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49" xfId="0" applyNumberFormat="1" applyFont="1" applyFill="1" applyBorder="1" applyAlignment="1">
      <alignment horizontal="center" vertical="center" shrinkToFit="1"/>
    </xf>
    <xf numFmtId="0" fontId="9" fillId="0" borderId="24" xfId="0" applyNumberFormat="1" applyFont="1" applyFill="1" applyBorder="1" applyAlignment="1">
      <alignment horizontal="center" vertical="center" shrinkToFit="1"/>
    </xf>
    <xf numFmtId="0" fontId="9" fillId="0" borderId="48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48" xfId="0" applyNumberFormat="1" applyFont="1" applyFill="1" applyBorder="1" applyAlignment="1">
      <alignment horizontal="center" vertical="center" shrinkToFit="1"/>
    </xf>
    <xf numFmtId="0" fontId="9" fillId="0" borderId="47" xfId="0" applyNumberFormat="1" applyFont="1" applyFill="1" applyBorder="1" applyAlignment="1">
      <alignment horizontal="center" vertical="center" shrinkToFit="1"/>
    </xf>
    <xf numFmtId="0" fontId="7" fillId="0" borderId="46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47" xfId="0" applyNumberFormat="1" applyFont="1" applyFill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horizontal="center" vertical="center" shrinkToFit="1"/>
    </xf>
    <xf numFmtId="0" fontId="9" fillId="0" borderId="50" xfId="0" applyNumberFormat="1" applyFont="1" applyFill="1" applyBorder="1" applyAlignment="1">
      <alignment horizontal="center" vertical="center" shrinkToFit="1"/>
    </xf>
    <xf numFmtId="0" fontId="9" fillId="0" borderId="51" xfId="0" applyNumberFormat="1" applyFont="1" applyFill="1" applyBorder="1" applyAlignment="1">
      <alignment horizontal="center" vertical="center" shrinkToFit="1"/>
    </xf>
    <xf numFmtId="0" fontId="9" fillId="0" borderId="52" xfId="0" applyNumberFormat="1" applyFont="1" applyFill="1" applyBorder="1" applyAlignment="1">
      <alignment horizontal="center" vertical="center" shrinkToFit="1"/>
    </xf>
    <xf numFmtId="0" fontId="9" fillId="0" borderId="53" xfId="0" applyNumberFormat="1" applyFont="1" applyFill="1" applyBorder="1" applyAlignment="1">
      <alignment horizontal="center" vertical="center" shrinkToFit="1"/>
    </xf>
    <xf numFmtId="0" fontId="9" fillId="0" borderId="54" xfId="0" applyNumberFormat="1" applyFont="1" applyFill="1" applyBorder="1" applyAlignment="1">
      <alignment horizontal="center" vertical="center" shrinkToFit="1"/>
    </xf>
    <xf numFmtId="0" fontId="9" fillId="0" borderId="55" xfId="0" applyNumberFormat="1" applyFont="1" applyFill="1" applyBorder="1" applyAlignment="1">
      <alignment horizontal="center" vertical="center" shrinkToFit="1"/>
    </xf>
    <xf numFmtId="0" fontId="9" fillId="0" borderId="56" xfId="0" applyNumberFormat="1" applyFont="1" applyFill="1" applyBorder="1" applyAlignment="1">
      <alignment horizontal="center" vertical="center" shrinkToFit="1"/>
    </xf>
    <xf numFmtId="0" fontId="9" fillId="5" borderId="45" xfId="0" applyNumberFormat="1" applyFont="1" applyFill="1" applyBorder="1" applyAlignment="1">
      <alignment horizontal="center" vertical="center" shrinkToFit="1"/>
    </xf>
    <xf numFmtId="0" fontId="9" fillId="5" borderId="29" xfId="0" applyNumberFormat="1" applyFont="1" applyFill="1" applyBorder="1" applyAlignment="1">
      <alignment horizontal="center" vertical="center" shrinkToFit="1"/>
    </xf>
    <xf numFmtId="189" fontId="10" fillId="5" borderId="46" xfId="0" applyNumberFormat="1" applyFont="1" applyFill="1" applyBorder="1" applyAlignment="1">
      <alignment horizontal="center" vertical="center" shrinkToFit="1"/>
    </xf>
    <xf numFmtId="189" fontId="10" fillId="5" borderId="7" xfId="0" applyNumberFormat="1" applyFont="1" applyFill="1" applyBorder="1" applyAlignment="1">
      <alignment horizontal="center" vertical="center" shrinkToFit="1"/>
    </xf>
    <xf numFmtId="189" fontId="10" fillId="5" borderId="47" xfId="0" applyNumberFormat="1" applyFont="1" applyFill="1" applyBorder="1" applyAlignment="1">
      <alignment horizontal="center" vertical="center" shrinkToFit="1"/>
    </xf>
    <xf numFmtId="189" fontId="10" fillId="5" borderId="5" xfId="0" applyNumberFormat="1" applyFont="1" applyFill="1" applyBorder="1" applyAlignment="1">
      <alignment horizontal="center" vertical="center" shrinkToFit="1"/>
    </xf>
    <xf numFmtId="189" fontId="10" fillId="5" borderId="0" xfId="0" applyNumberFormat="1" applyFont="1" applyFill="1" applyBorder="1" applyAlignment="1">
      <alignment horizontal="center" vertical="center" shrinkToFit="1"/>
    </xf>
    <xf numFmtId="189" fontId="10" fillId="5" borderId="58" xfId="0" applyNumberFormat="1" applyFont="1" applyFill="1" applyBorder="1" applyAlignment="1">
      <alignment horizontal="center" vertical="center" shrinkToFit="1"/>
    </xf>
    <xf numFmtId="190" fontId="10" fillId="5" borderId="5" xfId="0" applyNumberFormat="1" applyFont="1" applyFill="1" applyBorder="1" applyAlignment="1">
      <alignment horizontal="right" vertical="center" shrinkToFit="1"/>
    </xf>
    <xf numFmtId="190" fontId="10" fillId="5" borderId="0" xfId="0" applyNumberFormat="1" applyFont="1" applyFill="1" applyBorder="1" applyAlignment="1">
      <alignment horizontal="right" vertical="center" shrinkToFit="1"/>
    </xf>
    <xf numFmtId="191" fontId="10" fillId="5" borderId="0" xfId="0" applyNumberFormat="1" applyFont="1" applyFill="1" applyBorder="1" applyAlignment="1">
      <alignment horizontal="left" vertical="center" shrinkToFit="1"/>
    </xf>
    <xf numFmtId="191" fontId="10" fillId="5" borderId="58" xfId="0" applyNumberFormat="1" applyFont="1" applyFill="1" applyBorder="1" applyAlignment="1">
      <alignment horizontal="left" vertical="center" shrinkToFit="1"/>
    </xf>
    <xf numFmtId="0" fontId="9" fillId="0" borderId="31" xfId="0" applyNumberFormat="1" applyFont="1" applyFill="1" applyBorder="1" applyAlignment="1">
      <alignment horizontal="center" vertical="center" shrinkToFit="1"/>
    </xf>
    <xf numFmtId="0" fontId="9" fillId="0" borderId="29" xfId="0" applyNumberFormat="1" applyFont="1" applyFill="1" applyBorder="1" applyAlignment="1">
      <alignment horizontal="center" vertical="center" shrinkToFit="1"/>
    </xf>
    <xf numFmtId="0" fontId="9" fillId="0" borderId="30" xfId="0" applyNumberFormat="1" applyFont="1" applyFill="1" applyBorder="1" applyAlignment="1">
      <alignment horizontal="center" vertical="center" shrinkToFit="1"/>
    </xf>
    <xf numFmtId="0" fontId="9" fillId="0" borderId="59" xfId="0" applyNumberFormat="1" applyFont="1" applyFill="1" applyBorder="1" applyAlignment="1">
      <alignment horizontal="center" vertical="center" shrinkToFit="1"/>
    </xf>
    <xf numFmtId="0" fontId="9" fillId="0" borderId="60" xfId="0" applyNumberFormat="1" applyFont="1" applyFill="1" applyBorder="1" applyAlignment="1">
      <alignment horizontal="center" vertical="center" shrinkToFit="1"/>
    </xf>
    <xf numFmtId="0" fontId="9" fillId="0" borderId="61" xfId="0" applyNumberFormat="1" applyFont="1" applyFill="1" applyBorder="1" applyAlignment="1">
      <alignment horizontal="center" vertical="center" shrinkToFit="1"/>
    </xf>
    <xf numFmtId="0" fontId="9" fillId="0" borderId="62" xfId="0" applyNumberFormat="1" applyFont="1" applyFill="1" applyBorder="1" applyAlignment="1">
      <alignment horizontal="center" vertical="center" shrinkToFit="1"/>
    </xf>
    <xf numFmtId="0" fontId="9" fillId="0" borderId="63" xfId="0" applyNumberFormat="1" applyFont="1" applyFill="1" applyBorder="1" applyAlignment="1">
      <alignment horizontal="center" vertical="center" shrinkToFit="1"/>
    </xf>
    <xf numFmtId="0" fontId="9" fillId="0" borderId="57" xfId="0" applyNumberFormat="1" applyFont="1" applyFill="1" applyBorder="1" applyAlignment="1">
      <alignment horizontal="center" vertical="center" shrinkToFit="1"/>
    </xf>
    <xf numFmtId="0" fontId="9" fillId="0" borderId="44" xfId="0" applyNumberFormat="1" applyFont="1" applyFill="1" applyBorder="1" applyAlignment="1">
      <alignment horizontal="center" vertical="center" shrinkToFit="1"/>
    </xf>
    <xf numFmtId="0" fontId="9" fillId="5" borderId="31" xfId="0" applyNumberFormat="1" applyFont="1" applyFill="1" applyBorder="1" applyAlignment="1">
      <alignment horizontal="center" vertical="center" shrinkToFit="1"/>
    </xf>
    <xf numFmtId="0" fontId="9" fillId="5" borderId="30" xfId="0" applyNumberFormat="1" applyFont="1" applyFill="1" applyBorder="1" applyAlignment="1">
      <alignment horizontal="center" vertical="center" shrinkToFit="1"/>
    </xf>
    <xf numFmtId="189" fontId="10" fillId="5" borderId="21" xfId="0" applyNumberFormat="1" applyFont="1" applyFill="1" applyBorder="1" applyAlignment="1">
      <alignment horizontal="center" vertical="center" shrinkToFit="1"/>
    </xf>
    <xf numFmtId="189" fontId="10" fillId="5" borderId="13" xfId="0" applyNumberFormat="1" applyFont="1" applyFill="1" applyBorder="1" applyAlignment="1">
      <alignment horizontal="center" vertical="center" shrinkToFit="1"/>
    </xf>
    <xf numFmtId="189" fontId="10" fillId="5" borderId="64" xfId="0" applyNumberFormat="1" applyFont="1" applyFill="1" applyBorder="1" applyAlignment="1">
      <alignment horizontal="center" vertical="center" shrinkToFit="1"/>
    </xf>
    <xf numFmtId="190" fontId="10" fillId="5" borderId="11" xfId="0" applyNumberFormat="1" applyFont="1" applyFill="1" applyBorder="1" applyAlignment="1">
      <alignment horizontal="right" vertical="center" shrinkToFit="1"/>
    </xf>
    <xf numFmtId="190" fontId="10" fillId="5" borderId="12" xfId="0" applyNumberFormat="1" applyFont="1" applyFill="1" applyBorder="1" applyAlignment="1">
      <alignment horizontal="right" vertical="center" shrinkToFit="1"/>
    </xf>
    <xf numFmtId="191" fontId="10" fillId="5" borderId="12" xfId="0" applyNumberFormat="1" applyFont="1" applyFill="1" applyBorder="1" applyAlignment="1">
      <alignment horizontal="left" vertical="center" shrinkToFit="1"/>
    </xf>
    <xf numFmtId="191" fontId="10" fillId="5" borderId="65" xfId="0" applyNumberFormat="1" applyFont="1" applyFill="1" applyBorder="1" applyAlignment="1">
      <alignment horizontal="left" vertical="center" shrinkToFit="1"/>
    </xf>
    <xf numFmtId="0" fontId="9" fillId="0" borderId="69" xfId="0" applyNumberFormat="1" applyFont="1" applyFill="1" applyBorder="1" applyAlignment="1">
      <alignment horizontal="center" vertical="center" shrinkToFit="1"/>
    </xf>
    <xf numFmtId="0" fontId="9" fillId="0" borderId="70" xfId="0" applyNumberFormat="1" applyFont="1" applyFill="1" applyBorder="1" applyAlignment="1">
      <alignment horizontal="center" vertical="center" shrinkToFit="1"/>
    </xf>
    <xf numFmtId="0" fontId="9" fillId="0" borderId="66" xfId="0" applyNumberFormat="1" applyFont="1" applyFill="1" applyBorder="1" applyAlignment="1">
      <alignment horizontal="center" vertical="center" shrinkToFit="1"/>
    </xf>
    <xf numFmtId="0" fontId="9" fillId="0" borderId="67" xfId="0" applyNumberFormat="1" applyFont="1" applyFill="1" applyBorder="1" applyAlignment="1">
      <alignment horizontal="center" vertical="center" shrinkToFit="1"/>
    </xf>
    <xf numFmtId="0" fontId="9" fillId="0" borderId="71" xfId="0" applyNumberFormat="1" applyFont="1" applyFill="1" applyBorder="1" applyAlignment="1">
      <alignment horizontal="center" vertical="center" shrinkToFit="1"/>
    </xf>
    <xf numFmtId="190" fontId="10" fillId="5" borderId="23" xfId="0" applyNumberFormat="1" applyFont="1" applyFill="1" applyBorder="1" applyAlignment="1">
      <alignment horizontal="right" vertical="center" shrinkToFit="1"/>
    </xf>
    <xf numFmtId="190" fontId="10" fillId="5" borderId="1" xfId="0" applyNumberFormat="1" applyFont="1" applyFill="1" applyBorder="1" applyAlignment="1">
      <alignment horizontal="right" vertical="center" shrinkToFit="1"/>
    </xf>
    <xf numFmtId="191" fontId="10" fillId="5" borderId="1" xfId="0" applyNumberFormat="1" applyFont="1" applyFill="1" applyBorder="1" applyAlignment="1">
      <alignment horizontal="left" vertical="center" shrinkToFit="1"/>
    </xf>
    <xf numFmtId="191" fontId="10" fillId="5" borderId="48" xfId="0" applyNumberFormat="1" applyFont="1" applyFill="1" applyBorder="1" applyAlignment="1">
      <alignment horizontal="left" vertical="center" shrinkToFit="1"/>
    </xf>
    <xf numFmtId="0" fontId="12" fillId="0" borderId="0" xfId="21" applyNumberFormat="1" applyFont="1" applyFill="1" applyBorder="1" applyAlignment="1">
      <alignment horizontal="center" vertical="center" shrinkToFit="1"/>
      <protection/>
    </xf>
    <xf numFmtId="0" fontId="12" fillId="0" borderId="29" xfId="21" applyNumberFormat="1" applyFont="1" applyFill="1" applyBorder="1" applyAlignment="1">
      <alignment horizontal="center" vertical="center" shrinkToFit="1"/>
      <protection/>
    </xf>
    <xf numFmtId="0" fontId="14" fillId="0" borderId="0" xfId="0" applyFont="1" applyAlignment="1">
      <alignment horizontal="left"/>
    </xf>
    <xf numFmtId="0" fontId="14" fillId="0" borderId="12" xfId="0" applyFont="1" applyBorder="1" applyAlignment="1">
      <alignment horizontal="left"/>
    </xf>
    <xf numFmtId="0" fontId="4" fillId="0" borderId="0" xfId="21" applyNumberFormat="1" applyFont="1" applyFill="1" applyBorder="1" applyAlignment="1">
      <alignment horizontal="center" vertical="center" shrinkToFit="1"/>
      <protection/>
    </xf>
    <xf numFmtId="0" fontId="8" fillId="3" borderId="72" xfId="0" applyFont="1" applyFill="1" applyBorder="1" applyAlignment="1">
      <alignment horizontal="center" shrinkToFit="1"/>
    </xf>
    <xf numFmtId="0" fontId="8" fillId="3" borderId="73" xfId="0" applyFont="1" applyFill="1" applyBorder="1" applyAlignment="1">
      <alignment horizontal="center" shrinkToFit="1"/>
    </xf>
    <xf numFmtId="0" fontId="8" fillId="3" borderId="74" xfId="0" applyFont="1" applyFill="1" applyBorder="1" applyAlignment="1">
      <alignment horizontal="center" shrinkToFit="1"/>
    </xf>
    <xf numFmtId="0" fontId="8" fillId="3" borderId="75" xfId="0" applyFont="1" applyFill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3" borderId="22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4" fillId="0" borderId="29" xfId="21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6" fillId="0" borderId="0" xfId="21" applyNumberFormat="1" applyFont="1" applyFill="1" applyAlignment="1">
      <alignment horizontal="center" vertical="center" shrinkToFit="1"/>
      <protection/>
    </xf>
    <xf numFmtId="0" fontId="16" fillId="0" borderId="58" xfId="0" applyFont="1" applyFill="1" applyBorder="1" applyAlignment="1">
      <alignment horizontal="center" wrapText="1"/>
    </xf>
    <xf numFmtId="0" fontId="16" fillId="0" borderId="58" xfId="0" applyFont="1" applyFill="1" applyBorder="1" applyAlignment="1">
      <alignment horizontal="center"/>
    </xf>
    <xf numFmtId="0" fontId="8" fillId="0" borderId="0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3" borderId="22" xfId="0" applyFont="1" applyFill="1" applyBorder="1" applyAlignment="1">
      <alignment horizontal="center" shrinkToFit="1"/>
    </xf>
    <xf numFmtId="0" fontId="8" fillId="3" borderId="13" xfId="0" applyFont="1" applyFill="1" applyBorder="1" applyAlignment="1">
      <alignment horizontal="center" shrinkToFit="1"/>
    </xf>
    <xf numFmtId="0" fontId="8" fillId="3" borderId="17" xfId="0" applyFont="1" applyFill="1" applyBorder="1" applyAlignment="1">
      <alignment horizontal="center" shrinkToFit="1"/>
    </xf>
    <xf numFmtId="0" fontId="8" fillId="3" borderId="12" xfId="0" applyFont="1" applyFill="1" applyBorder="1" applyAlignment="1">
      <alignment horizontal="center" shrinkToFit="1"/>
    </xf>
    <xf numFmtId="0" fontId="0" fillId="3" borderId="13" xfId="0" applyFill="1" applyBorder="1" applyAlignment="1">
      <alignment horizontal="center" shrinkToFit="1"/>
    </xf>
    <xf numFmtId="0" fontId="0" fillId="3" borderId="31" xfId="0" applyFill="1" applyBorder="1" applyAlignment="1">
      <alignment horizontal="center" shrinkToFit="1"/>
    </xf>
    <xf numFmtId="0" fontId="0" fillId="3" borderId="12" xfId="0" applyFill="1" applyBorder="1" applyAlignment="1">
      <alignment horizontal="center" shrinkToFit="1"/>
    </xf>
    <xf numFmtId="0" fontId="0" fillId="3" borderId="30" xfId="0" applyFill="1" applyBorder="1" applyAlignment="1">
      <alignment horizontal="center" shrinkToFit="1"/>
    </xf>
    <xf numFmtId="0" fontId="8" fillId="0" borderId="0" xfId="0" applyFont="1" applyAlignment="1">
      <alignment horizontal="left" shrinkToFit="1"/>
    </xf>
    <xf numFmtId="0" fontId="8" fillId="0" borderId="12" xfId="0" applyFont="1" applyBorder="1" applyAlignment="1">
      <alignment horizontal="left" shrinkToFit="1"/>
    </xf>
    <xf numFmtId="0" fontId="8" fillId="0" borderId="29" xfId="0" applyFont="1" applyBorder="1" applyAlignment="1">
      <alignment horizontal="center"/>
    </xf>
    <xf numFmtId="0" fontId="8" fillId="0" borderId="13" xfId="0" applyFont="1" applyBorder="1" applyAlignment="1">
      <alignment horizontal="left" shrinkToFit="1"/>
    </xf>
    <xf numFmtId="0" fontId="0" fillId="3" borderId="0" xfId="0" applyFill="1" applyBorder="1" applyAlignment="1">
      <alignment horizontal="center" shrinkToFit="1"/>
    </xf>
    <xf numFmtId="0" fontId="0" fillId="3" borderId="29" xfId="0" applyFill="1" applyBorder="1" applyAlignment="1">
      <alignment horizontal="center" shrinkToFit="1"/>
    </xf>
    <xf numFmtId="0" fontId="9" fillId="5" borderId="47" xfId="0" applyNumberFormat="1" applyFont="1" applyFill="1" applyBorder="1" applyAlignment="1">
      <alignment horizontal="center" vertical="center" shrinkToFit="1"/>
    </xf>
    <xf numFmtId="0" fontId="9" fillId="5" borderId="58" xfId="0" applyNumberFormat="1" applyFont="1" applyFill="1" applyBorder="1" applyAlignment="1">
      <alignment horizontal="center" vertical="center" shrinkToFit="1"/>
    </xf>
    <xf numFmtId="0" fontId="9" fillId="5" borderId="65" xfId="0" applyNumberFormat="1" applyFont="1" applyFill="1" applyBorder="1" applyAlignment="1">
      <alignment horizontal="center" vertical="center" shrinkToFit="1"/>
    </xf>
    <xf numFmtId="0" fontId="9" fillId="5" borderId="64" xfId="0" applyNumberFormat="1" applyFont="1" applyFill="1" applyBorder="1" applyAlignment="1">
      <alignment horizontal="center" vertical="center" shrinkToFit="1"/>
    </xf>
    <xf numFmtId="0" fontId="8" fillId="3" borderId="31" xfId="0" applyFont="1" applyFill="1" applyBorder="1" applyAlignment="1">
      <alignment horizontal="center" shrinkToFit="1"/>
    </xf>
    <xf numFmtId="0" fontId="8" fillId="3" borderId="30" xfId="0" applyFont="1" applyFill="1" applyBorder="1" applyAlignment="1">
      <alignment horizontal="center" shrinkToFit="1"/>
    </xf>
    <xf numFmtId="0" fontId="8" fillId="3" borderId="0" xfId="0" applyFont="1" applyFill="1" applyBorder="1" applyAlignment="1">
      <alignment horizont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mikkusuopun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2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3.jpeg" /><Relationship Id="rId12" Type="http://schemas.openxmlformats.org/officeDocument/2006/relationships/image" Target="../media/image11.jpeg" /><Relationship Id="rId13" Type="http://schemas.openxmlformats.org/officeDocument/2006/relationships/image" Target="../media/image14.jpeg" /><Relationship Id="rId14" Type="http://schemas.openxmlformats.org/officeDocument/2006/relationships/image" Target="../media/image12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19050</xdr:colOff>
      <xdr:row>1</xdr:row>
      <xdr:rowOff>19050</xdr:rowOff>
    </xdr:from>
    <xdr:to>
      <xdr:col>34</xdr:col>
      <xdr:colOff>123825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417" t="13125" r="8332" b="39375"/>
        <a:stretch>
          <a:fillRect/>
        </a:stretch>
      </xdr:blipFill>
      <xdr:spPr>
        <a:xfrm>
          <a:off x="4667250" y="228600"/>
          <a:ext cx="1304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147</xdr:row>
      <xdr:rowOff>85725</xdr:rowOff>
    </xdr:from>
    <xdr:to>
      <xdr:col>37</xdr:col>
      <xdr:colOff>0</xdr:colOff>
      <xdr:row>162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16983075"/>
          <a:ext cx="32480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104775</xdr:rowOff>
    </xdr:from>
    <xdr:to>
      <xdr:col>8</xdr:col>
      <xdr:colOff>57150</xdr:colOff>
      <xdr:row>41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l="10264" t="15625" r="12902" b="23046"/>
        <a:stretch>
          <a:fillRect/>
        </a:stretch>
      </xdr:blipFill>
      <xdr:spPr>
        <a:xfrm>
          <a:off x="1114425" y="3971925"/>
          <a:ext cx="1362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33</xdr:row>
      <xdr:rowOff>104775</xdr:rowOff>
    </xdr:from>
    <xdr:to>
      <xdr:col>27</xdr:col>
      <xdr:colOff>28575</xdr:colOff>
      <xdr:row>42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rcRect l="15542" t="15234" r="14662" b="21484"/>
        <a:stretch>
          <a:fillRect/>
        </a:stretch>
      </xdr:blipFill>
      <xdr:spPr>
        <a:xfrm>
          <a:off x="3429000" y="3971925"/>
          <a:ext cx="1371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77</xdr:row>
      <xdr:rowOff>57150</xdr:rowOff>
    </xdr:from>
    <xdr:to>
      <xdr:col>33</xdr:col>
      <xdr:colOff>9525</xdr:colOff>
      <xdr:row>86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rcRect l="13490" t="10156" r="11436" b="23437"/>
        <a:stretch>
          <a:fillRect/>
        </a:stretch>
      </xdr:blipFill>
      <xdr:spPr>
        <a:xfrm>
          <a:off x="4143375" y="8953500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88</xdr:row>
      <xdr:rowOff>0</xdr:rowOff>
    </xdr:from>
    <xdr:to>
      <xdr:col>33</xdr:col>
      <xdr:colOff>47625</xdr:colOff>
      <xdr:row>97</xdr:row>
      <xdr:rowOff>19050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rcRect l="16128" t="14453" r="14956" b="26562"/>
        <a:stretch>
          <a:fillRect/>
        </a:stretch>
      </xdr:blipFill>
      <xdr:spPr>
        <a:xfrm>
          <a:off x="4171950" y="10153650"/>
          <a:ext cx="1628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138</xdr:row>
      <xdr:rowOff>0</xdr:rowOff>
    </xdr:from>
    <xdr:to>
      <xdr:col>32</xdr:col>
      <xdr:colOff>238125</xdr:colOff>
      <xdr:row>146</xdr:row>
      <xdr:rowOff>85725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rcRect l="10557" t="8984" r="10850" b="18750"/>
        <a:stretch>
          <a:fillRect/>
        </a:stretch>
      </xdr:blipFill>
      <xdr:spPr>
        <a:xfrm>
          <a:off x="4181475" y="15868650"/>
          <a:ext cx="1447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128</xdr:row>
      <xdr:rowOff>104775</xdr:rowOff>
    </xdr:from>
    <xdr:to>
      <xdr:col>32</xdr:col>
      <xdr:colOff>323850</xdr:colOff>
      <xdr:row>137</xdr:row>
      <xdr:rowOff>95250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rcRect l="10264" t="7421" r="10850" b="22656"/>
        <a:stretch>
          <a:fillRect/>
        </a:stretch>
      </xdr:blipFill>
      <xdr:spPr>
        <a:xfrm>
          <a:off x="4181475" y="14830425"/>
          <a:ext cx="1533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19050</xdr:colOff>
      <xdr:row>0</xdr:row>
      <xdr:rowOff>104775</xdr:rowOff>
    </xdr:from>
    <xdr:to>
      <xdr:col>64</xdr:col>
      <xdr:colOff>57150</xdr:colOff>
      <xdr:row>9</xdr:row>
      <xdr:rowOff>85725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rcRect l="21249" t="23124" r="6666" b="40937"/>
        <a:stretch>
          <a:fillRect/>
        </a:stretch>
      </xdr:blipFill>
      <xdr:spPr>
        <a:xfrm>
          <a:off x="9477375" y="104775"/>
          <a:ext cx="1647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57150</xdr:colOff>
      <xdr:row>115</xdr:row>
      <xdr:rowOff>38100</xdr:rowOff>
    </xdr:from>
    <xdr:to>
      <xdr:col>65</xdr:col>
      <xdr:colOff>66675</xdr:colOff>
      <xdr:row>125</xdr:row>
      <xdr:rowOff>66675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rcRect l="17301" t="16406" r="11436" b="19921"/>
        <a:stretch>
          <a:fillRect/>
        </a:stretch>
      </xdr:blipFill>
      <xdr:spPr>
        <a:xfrm>
          <a:off x="9515475" y="13277850"/>
          <a:ext cx="1743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57</xdr:row>
      <xdr:rowOff>95250</xdr:rowOff>
    </xdr:from>
    <xdr:to>
      <xdr:col>43</xdr:col>
      <xdr:colOff>76200</xdr:colOff>
      <xdr:row>67</xdr:row>
      <xdr:rowOff>9525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rcRect l="15835" t="20312" r="11730" b="15234"/>
        <a:stretch>
          <a:fillRect/>
        </a:stretch>
      </xdr:blipFill>
      <xdr:spPr>
        <a:xfrm>
          <a:off x="6962775" y="6705600"/>
          <a:ext cx="1581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26</xdr:row>
      <xdr:rowOff>57150</xdr:rowOff>
    </xdr:from>
    <xdr:to>
      <xdr:col>62</xdr:col>
      <xdr:colOff>114300</xdr:colOff>
      <xdr:row>35</xdr:row>
      <xdr:rowOff>57150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2"/>
        <a:srcRect l="3750" t="17813" r="5833" b="38124"/>
        <a:stretch>
          <a:fillRect/>
        </a:stretch>
      </xdr:blipFill>
      <xdr:spPr>
        <a:xfrm>
          <a:off x="9353550" y="3124200"/>
          <a:ext cx="1581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26</xdr:row>
      <xdr:rowOff>95250</xdr:rowOff>
    </xdr:from>
    <xdr:to>
      <xdr:col>43</xdr:col>
      <xdr:colOff>85725</xdr:colOff>
      <xdr:row>35</xdr:row>
      <xdr:rowOff>57150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3"/>
        <a:srcRect l="13195" t="12109" r="10850" b="24609"/>
        <a:stretch>
          <a:fillRect/>
        </a:stretch>
      </xdr:blipFill>
      <xdr:spPr>
        <a:xfrm>
          <a:off x="6962775" y="3162300"/>
          <a:ext cx="1590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19050</xdr:colOff>
      <xdr:row>138</xdr:row>
      <xdr:rowOff>19050</xdr:rowOff>
    </xdr:from>
    <xdr:to>
      <xdr:col>64</xdr:col>
      <xdr:colOff>57150</xdr:colOff>
      <xdr:row>146</xdr:row>
      <xdr:rowOff>76200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rcRect l="14662" t="14453" r="13195" b="24218"/>
        <a:stretch>
          <a:fillRect/>
        </a:stretch>
      </xdr:blipFill>
      <xdr:spPr>
        <a:xfrm>
          <a:off x="9601200" y="15887700"/>
          <a:ext cx="1524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147</xdr:row>
      <xdr:rowOff>76200</xdr:rowOff>
    </xdr:from>
    <xdr:to>
      <xdr:col>23</xdr:col>
      <xdr:colOff>104775</xdr:colOff>
      <xdr:row>162</xdr:row>
      <xdr:rowOff>57150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33475" y="16973550"/>
          <a:ext cx="32480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147</xdr:row>
      <xdr:rowOff>95250</xdr:rowOff>
    </xdr:from>
    <xdr:to>
      <xdr:col>63</xdr:col>
      <xdr:colOff>85725</xdr:colOff>
      <xdr:row>162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781925" y="16992600"/>
          <a:ext cx="32480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48"/>
  <sheetViews>
    <sheetView tabSelected="1" view="pageBreakPreview" zoomScaleSheetLayoutView="100" workbookViewId="0" topLeftCell="A19">
      <selection activeCell="D43" sqref="D43"/>
    </sheetView>
  </sheetViews>
  <sheetFormatPr defaultColWidth="9.00390625" defaultRowHeight="13.5"/>
  <cols>
    <col min="1" max="1" width="5.625" style="2" customWidth="1"/>
    <col min="2" max="3" width="9.00390625" style="2" customWidth="1"/>
    <col min="4" max="32" width="1.625" style="2" customWidth="1"/>
    <col min="33" max="33" width="4.75390625" style="2" customWidth="1"/>
    <col min="34" max="34" width="1.25" style="127" customWidth="1"/>
    <col min="35" max="35" width="5.625" style="2" customWidth="1"/>
    <col min="36" max="36" width="8.75390625" style="2" customWidth="1"/>
    <col min="37" max="37" width="10.25390625" style="2" customWidth="1"/>
    <col min="38" max="65" width="1.625" style="2" customWidth="1"/>
    <col min="66" max="66" width="1.875" style="2" customWidth="1"/>
    <col min="67" max="69" width="1.625" style="2" customWidth="1"/>
    <col min="70" max="16384" width="9.00390625" style="2" customWidth="1"/>
  </cols>
  <sheetData>
    <row r="1" ht="16.5">
      <c r="A1" s="158" t="s">
        <v>152</v>
      </c>
    </row>
    <row r="2" spans="41:60" ht="9" customHeight="1" thickBot="1">
      <c r="AO2" s="331" t="s">
        <v>133</v>
      </c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116"/>
      <c r="BA2" s="117"/>
      <c r="BB2" s="117"/>
      <c r="BC2" s="117"/>
      <c r="BD2" s="117"/>
      <c r="BE2" s="117"/>
      <c r="BF2" s="117"/>
      <c r="BG2" s="117"/>
      <c r="BH2" s="118"/>
    </row>
    <row r="3" spans="2:60" ht="9" customHeight="1">
      <c r="B3" s="195" t="s">
        <v>115</v>
      </c>
      <c r="C3" s="196"/>
      <c r="D3" s="199" t="str">
        <f>B5</f>
        <v>曽我部雅勝</v>
      </c>
      <c r="E3" s="200"/>
      <c r="F3" s="200"/>
      <c r="G3" s="201"/>
      <c r="H3" s="202" t="str">
        <f>B8</f>
        <v>信藤潤一郎</v>
      </c>
      <c r="I3" s="200"/>
      <c r="J3" s="200"/>
      <c r="K3" s="201"/>
      <c r="L3" s="202" t="str">
        <f>B11</f>
        <v>石川竜郎</v>
      </c>
      <c r="M3" s="200"/>
      <c r="N3" s="200"/>
      <c r="O3" s="201"/>
      <c r="P3" s="192" t="s">
        <v>92</v>
      </c>
      <c r="Q3" s="193"/>
      <c r="R3" s="193"/>
      <c r="S3" s="194"/>
      <c r="T3" s="50"/>
      <c r="U3" s="356" t="s">
        <v>132</v>
      </c>
      <c r="V3" s="356"/>
      <c r="W3" s="356"/>
      <c r="X3" s="356"/>
      <c r="Y3" s="356"/>
      <c r="Z3" s="356"/>
      <c r="AA3" s="130"/>
      <c r="AB3" s="131"/>
      <c r="AC3" s="131"/>
      <c r="AD3" s="131"/>
      <c r="AE3" s="131"/>
      <c r="AF3" s="117"/>
      <c r="AG3" s="118"/>
      <c r="AH3" s="129"/>
      <c r="AJ3" s="323" t="s">
        <v>3</v>
      </c>
      <c r="AK3" s="323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119"/>
      <c r="BA3" s="120"/>
      <c r="BB3" s="120"/>
      <c r="BC3" s="120"/>
      <c r="BD3" s="120"/>
      <c r="BE3" s="120"/>
      <c r="BF3" s="120"/>
      <c r="BG3" s="120"/>
      <c r="BH3" s="121"/>
    </row>
    <row r="4" spans="2:60" ht="9" customHeight="1" thickBot="1">
      <c r="B4" s="197"/>
      <c r="C4" s="198"/>
      <c r="D4" s="203" t="str">
        <f>B6</f>
        <v>岸本桂司</v>
      </c>
      <c r="E4" s="204"/>
      <c r="F4" s="204"/>
      <c r="G4" s="205"/>
      <c r="H4" s="206" t="str">
        <f>B9</f>
        <v>今井康浩</v>
      </c>
      <c r="I4" s="204"/>
      <c r="J4" s="204"/>
      <c r="K4" s="205"/>
      <c r="L4" s="206" t="str">
        <f>B12</f>
        <v>小林尚通</v>
      </c>
      <c r="M4" s="204"/>
      <c r="N4" s="204"/>
      <c r="O4" s="205"/>
      <c r="P4" s="207" t="s">
        <v>96</v>
      </c>
      <c r="Q4" s="208"/>
      <c r="R4" s="208"/>
      <c r="S4" s="209"/>
      <c r="T4" s="50"/>
      <c r="U4" s="357"/>
      <c r="V4" s="357"/>
      <c r="W4" s="357"/>
      <c r="X4" s="357"/>
      <c r="Y4" s="357"/>
      <c r="Z4" s="357"/>
      <c r="AA4" s="132"/>
      <c r="AB4" s="133"/>
      <c r="AC4" s="133"/>
      <c r="AD4" s="133"/>
      <c r="AE4" s="133"/>
      <c r="AF4" s="120"/>
      <c r="AG4" s="121"/>
      <c r="AH4" s="129"/>
      <c r="AJ4" s="324"/>
      <c r="AK4" s="324"/>
      <c r="AL4" s="1"/>
      <c r="AO4" s="333" t="s">
        <v>134</v>
      </c>
      <c r="AP4" s="334"/>
      <c r="AQ4" s="334"/>
      <c r="AR4" s="334"/>
      <c r="AS4" s="334"/>
      <c r="AT4" s="334"/>
      <c r="AU4" s="337" t="s">
        <v>20</v>
      </c>
      <c r="AV4" s="337"/>
      <c r="AW4" s="337"/>
      <c r="AX4" s="337"/>
      <c r="AY4" s="337"/>
      <c r="AZ4" s="119"/>
      <c r="BA4" s="120"/>
      <c r="BB4" s="120"/>
      <c r="BC4" s="120"/>
      <c r="BD4" s="120"/>
      <c r="BE4" s="120"/>
      <c r="BF4" s="120"/>
      <c r="BG4" s="120"/>
      <c r="BH4" s="121"/>
    </row>
    <row r="5" spans="2:60" ht="9" customHeight="1">
      <c r="B5" s="59" t="s">
        <v>77</v>
      </c>
      <c r="C5" s="60" t="s">
        <v>90</v>
      </c>
      <c r="D5" s="210"/>
      <c r="E5" s="211"/>
      <c r="F5" s="211"/>
      <c r="G5" s="212"/>
      <c r="H5" s="61">
        <v>11</v>
      </c>
      <c r="I5" s="62" t="str">
        <f>IF(H5="","","-")</f>
        <v>-</v>
      </c>
      <c r="J5" s="63">
        <v>21</v>
      </c>
      <c r="K5" s="190" t="s">
        <v>154</v>
      </c>
      <c r="L5" s="61">
        <v>21</v>
      </c>
      <c r="M5" s="64" t="str">
        <f aca="true" t="shared" si="0" ref="M5:M10">IF(L5="","","-")</f>
        <v>-</v>
      </c>
      <c r="N5" s="65">
        <v>16</v>
      </c>
      <c r="O5" s="190" t="s">
        <v>155</v>
      </c>
      <c r="P5" s="218" t="s">
        <v>162</v>
      </c>
      <c r="Q5" s="219"/>
      <c r="R5" s="219"/>
      <c r="S5" s="220"/>
      <c r="T5" s="50"/>
      <c r="U5" s="333" t="s">
        <v>181</v>
      </c>
      <c r="V5" s="334"/>
      <c r="W5" s="334"/>
      <c r="X5" s="334"/>
      <c r="Y5" s="334"/>
      <c r="Z5" s="334"/>
      <c r="AA5" s="134"/>
      <c r="AB5" s="135"/>
      <c r="AC5" s="135"/>
      <c r="AD5" s="135"/>
      <c r="AE5" s="135"/>
      <c r="AF5" s="120"/>
      <c r="AG5" s="121"/>
      <c r="AH5" s="129"/>
      <c r="AJ5" s="107" t="s">
        <v>88</v>
      </c>
      <c r="AK5" s="105" t="s">
        <v>136</v>
      </c>
      <c r="AO5" s="335"/>
      <c r="AP5" s="336"/>
      <c r="AQ5" s="336"/>
      <c r="AR5" s="336"/>
      <c r="AS5" s="336"/>
      <c r="AT5" s="336"/>
      <c r="AU5" s="338"/>
      <c r="AV5" s="338"/>
      <c r="AW5" s="338"/>
      <c r="AX5" s="338"/>
      <c r="AY5" s="338"/>
      <c r="AZ5" s="119"/>
      <c r="BA5" s="120"/>
      <c r="BB5" s="120"/>
      <c r="BC5" s="120"/>
      <c r="BD5" s="120"/>
      <c r="BE5" s="120"/>
      <c r="BF5" s="120"/>
      <c r="BG5" s="120"/>
      <c r="BH5" s="121"/>
    </row>
    <row r="6" spans="2:60" ht="9" customHeight="1">
      <c r="B6" s="59" t="s">
        <v>78</v>
      </c>
      <c r="C6" s="60" t="s">
        <v>90</v>
      </c>
      <c r="D6" s="213"/>
      <c r="E6" s="214"/>
      <c r="F6" s="214"/>
      <c r="G6" s="215"/>
      <c r="H6" s="61">
        <v>15</v>
      </c>
      <c r="I6" s="62" t="str">
        <f>IF(H6="","","-")</f>
        <v>-</v>
      </c>
      <c r="J6" s="68">
        <v>21</v>
      </c>
      <c r="K6" s="191"/>
      <c r="L6" s="61">
        <v>21</v>
      </c>
      <c r="M6" s="62" t="str">
        <f t="shared" si="0"/>
        <v>-</v>
      </c>
      <c r="N6" s="63">
        <v>15</v>
      </c>
      <c r="O6" s="191"/>
      <c r="P6" s="221"/>
      <c r="Q6" s="222"/>
      <c r="R6" s="222"/>
      <c r="S6" s="223"/>
      <c r="T6" s="50"/>
      <c r="U6" s="335"/>
      <c r="V6" s="336"/>
      <c r="W6" s="336"/>
      <c r="X6" s="336"/>
      <c r="Y6" s="336"/>
      <c r="Z6" s="336"/>
      <c r="AA6" s="134"/>
      <c r="AB6" s="135"/>
      <c r="AC6" s="135"/>
      <c r="AD6" s="135"/>
      <c r="AE6" s="135"/>
      <c r="AF6" s="120"/>
      <c r="AG6" s="121"/>
      <c r="AH6" s="129"/>
      <c r="AJ6" s="108" t="s">
        <v>89</v>
      </c>
      <c r="AK6" s="106" t="s">
        <v>1</v>
      </c>
      <c r="AO6" s="333" t="s">
        <v>135</v>
      </c>
      <c r="AP6" s="334"/>
      <c r="AQ6" s="334"/>
      <c r="AR6" s="334"/>
      <c r="AS6" s="334"/>
      <c r="AT6" s="334"/>
      <c r="AU6" s="337" t="s">
        <v>20</v>
      </c>
      <c r="AV6" s="337"/>
      <c r="AW6" s="337"/>
      <c r="AX6" s="337"/>
      <c r="AY6" s="337"/>
      <c r="AZ6" s="119"/>
      <c r="BA6" s="120"/>
      <c r="BB6" s="120"/>
      <c r="BC6" s="120"/>
      <c r="BD6" s="120"/>
      <c r="BE6" s="120"/>
      <c r="BF6" s="120"/>
      <c r="BG6" s="120"/>
      <c r="BH6" s="121"/>
    </row>
    <row r="7" spans="2:60" ht="9" customHeight="1">
      <c r="B7" s="69"/>
      <c r="C7" s="70"/>
      <c r="D7" s="216"/>
      <c r="E7" s="217"/>
      <c r="F7" s="217"/>
      <c r="G7" s="189"/>
      <c r="H7" s="71"/>
      <c r="I7" s="62">
        <f>IF(H7="","","-")</f>
      </c>
      <c r="J7" s="72"/>
      <c r="K7" s="188"/>
      <c r="L7" s="73"/>
      <c r="M7" s="74">
        <f t="shared" si="0"/>
      </c>
      <c r="N7" s="72"/>
      <c r="O7" s="191"/>
      <c r="P7" s="224" t="s">
        <v>163</v>
      </c>
      <c r="Q7" s="225"/>
      <c r="R7" s="226" t="s">
        <v>153</v>
      </c>
      <c r="S7" s="227"/>
      <c r="T7" s="50"/>
      <c r="U7" s="333" t="s">
        <v>182</v>
      </c>
      <c r="V7" s="334"/>
      <c r="W7" s="334"/>
      <c r="X7" s="334"/>
      <c r="Y7" s="334"/>
      <c r="Z7" s="334"/>
      <c r="AA7" s="134"/>
      <c r="AB7" s="135"/>
      <c r="AC7" s="135"/>
      <c r="AD7" s="135"/>
      <c r="AE7" s="135"/>
      <c r="AF7" s="120"/>
      <c r="AG7" s="121"/>
      <c r="AH7" s="129"/>
      <c r="AO7" s="335"/>
      <c r="AP7" s="336"/>
      <c r="AQ7" s="336"/>
      <c r="AR7" s="336"/>
      <c r="AS7" s="336"/>
      <c r="AT7" s="336"/>
      <c r="AU7" s="338"/>
      <c r="AV7" s="338"/>
      <c r="AW7" s="338"/>
      <c r="AX7" s="338"/>
      <c r="AY7" s="338"/>
      <c r="AZ7" s="119"/>
      <c r="BA7" s="120"/>
      <c r="BB7" s="120"/>
      <c r="BC7" s="120"/>
      <c r="BD7" s="120"/>
      <c r="BE7" s="120"/>
      <c r="BF7" s="120"/>
      <c r="BG7" s="120"/>
      <c r="BH7" s="121"/>
    </row>
    <row r="8" spans="2:60" ht="9" customHeight="1">
      <c r="B8" s="59" t="s">
        <v>87</v>
      </c>
      <c r="C8" s="76" t="s">
        <v>90</v>
      </c>
      <c r="D8" s="77">
        <f>IF(J5="","",J5)</f>
        <v>21</v>
      </c>
      <c r="E8" s="62" t="str">
        <f aca="true" t="shared" si="1" ref="E8:E13">IF(D8="","","-")</f>
        <v>-</v>
      </c>
      <c r="F8" s="60">
        <f>IF(H5="","",H5)</f>
        <v>11</v>
      </c>
      <c r="G8" s="228" t="str">
        <f>IF(K5="","",IF(K5="○","×",IF(K5="×","○")))</f>
        <v>○</v>
      </c>
      <c r="H8" s="231"/>
      <c r="I8" s="232"/>
      <c r="J8" s="232"/>
      <c r="K8" s="233"/>
      <c r="L8" s="78">
        <v>21</v>
      </c>
      <c r="M8" s="62" t="str">
        <f t="shared" si="0"/>
        <v>-</v>
      </c>
      <c r="N8" s="63">
        <v>18</v>
      </c>
      <c r="O8" s="236" t="s">
        <v>155</v>
      </c>
      <c r="P8" s="237" t="s">
        <v>161</v>
      </c>
      <c r="Q8" s="238"/>
      <c r="R8" s="238"/>
      <c r="S8" s="239"/>
      <c r="T8" s="50"/>
      <c r="U8" s="335"/>
      <c r="V8" s="336"/>
      <c r="W8" s="336"/>
      <c r="X8" s="336"/>
      <c r="Y8" s="336"/>
      <c r="Z8" s="336"/>
      <c r="AA8" s="136"/>
      <c r="AB8" s="137"/>
      <c r="AC8" s="137"/>
      <c r="AD8" s="137"/>
      <c r="AE8" s="137"/>
      <c r="AF8" s="123"/>
      <c r="AG8" s="124"/>
      <c r="AH8" s="129"/>
      <c r="AZ8" s="122"/>
      <c r="BA8" s="123"/>
      <c r="BB8" s="123"/>
      <c r="BC8" s="123"/>
      <c r="BD8" s="123"/>
      <c r="BE8" s="123"/>
      <c r="BF8" s="123"/>
      <c r="BG8" s="123"/>
      <c r="BH8" s="124"/>
    </row>
    <row r="9" spans="2:27" ht="9" customHeight="1">
      <c r="B9" s="59" t="s">
        <v>86</v>
      </c>
      <c r="C9" s="60" t="s">
        <v>113</v>
      </c>
      <c r="D9" s="80">
        <f>IF(J6="","",J6)</f>
        <v>21</v>
      </c>
      <c r="E9" s="62" t="str">
        <f>IF(D9="","","-")</f>
        <v>-</v>
      </c>
      <c r="F9" s="60">
        <f>IF(H6="","",H6)</f>
        <v>15</v>
      </c>
      <c r="G9" s="229"/>
      <c r="H9" s="234"/>
      <c r="I9" s="214"/>
      <c r="J9" s="214"/>
      <c r="K9" s="215"/>
      <c r="L9" s="78">
        <v>21</v>
      </c>
      <c r="M9" s="62" t="str">
        <f t="shared" si="0"/>
        <v>-</v>
      </c>
      <c r="N9" s="63">
        <v>10</v>
      </c>
      <c r="O9" s="191"/>
      <c r="P9" s="221"/>
      <c r="Q9" s="222"/>
      <c r="R9" s="222"/>
      <c r="S9" s="223"/>
      <c r="T9" s="50"/>
      <c r="U9" s="359" t="s">
        <v>143</v>
      </c>
      <c r="V9" s="359"/>
      <c r="W9" s="359"/>
      <c r="X9" s="359"/>
      <c r="Y9" s="359"/>
      <c r="Z9" s="359"/>
      <c r="AA9" s="66"/>
    </row>
    <row r="10" spans="2:34" ht="9" customHeight="1">
      <c r="B10" s="69"/>
      <c r="C10" s="83"/>
      <c r="D10" s="69">
        <f>IF(J7="","",J7)</f>
      </c>
      <c r="E10" s="62">
        <f t="shared" si="1"/>
      </c>
      <c r="F10" s="83">
        <f>IF(H7="","",H7)</f>
      </c>
      <c r="G10" s="230"/>
      <c r="H10" s="235"/>
      <c r="I10" s="217"/>
      <c r="J10" s="217"/>
      <c r="K10" s="189"/>
      <c r="L10" s="84"/>
      <c r="M10" s="62">
        <f t="shared" si="0"/>
      </c>
      <c r="N10" s="85"/>
      <c r="O10" s="188"/>
      <c r="P10" s="240" t="s">
        <v>153</v>
      </c>
      <c r="Q10" s="241"/>
      <c r="R10" s="242" t="s">
        <v>163</v>
      </c>
      <c r="S10" s="243"/>
      <c r="T10" s="50"/>
      <c r="U10" s="357"/>
      <c r="V10" s="357"/>
      <c r="W10" s="357"/>
      <c r="X10" s="357"/>
      <c r="Y10" s="357"/>
      <c r="Z10" s="357"/>
      <c r="AA10" s="138"/>
      <c r="AB10" s="117"/>
      <c r="AC10" s="117"/>
      <c r="AD10" s="117"/>
      <c r="AE10" s="117"/>
      <c r="AF10" s="117"/>
      <c r="AG10" s="118"/>
      <c r="AH10" s="129"/>
    </row>
    <row r="11" spans="2:34" ht="9" customHeight="1">
      <c r="B11" s="80" t="s">
        <v>79</v>
      </c>
      <c r="C11" s="60" t="s">
        <v>90</v>
      </c>
      <c r="D11" s="80">
        <f>IF(N5="","",N5)</f>
        <v>16</v>
      </c>
      <c r="E11" s="87" t="str">
        <f t="shared" si="1"/>
        <v>-</v>
      </c>
      <c r="F11" s="60">
        <f>IF(L5="","",L5)</f>
        <v>21</v>
      </c>
      <c r="G11" s="228" t="str">
        <f>IF(O5="","",IF(O5="○","×",IF(O5="×","○")))</f>
        <v>×</v>
      </c>
      <c r="H11" s="88">
        <f>IF(N8="","",N8)</f>
        <v>18</v>
      </c>
      <c r="I11" s="62" t="str">
        <f>IF(H11="","","-")</f>
        <v>-</v>
      </c>
      <c r="J11" s="60">
        <f>IF(L8="","",L8)</f>
        <v>21</v>
      </c>
      <c r="K11" s="228" t="str">
        <f>IF(O8="","",IF(O8="○","×",IF(O8="×","○")))</f>
        <v>×</v>
      </c>
      <c r="L11" s="231"/>
      <c r="M11" s="232"/>
      <c r="N11" s="232"/>
      <c r="O11" s="215"/>
      <c r="P11" s="221" t="s">
        <v>153</v>
      </c>
      <c r="Q11" s="222"/>
      <c r="R11" s="222"/>
      <c r="S11" s="223"/>
      <c r="T11" s="50"/>
      <c r="U11" s="333" t="s">
        <v>183</v>
      </c>
      <c r="V11" s="334"/>
      <c r="W11" s="334"/>
      <c r="X11" s="334"/>
      <c r="Y11" s="334"/>
      <c r="Z11" s="334"/>
      <c r="AA11" s="139"/>
      <c r="AB11" s="120"/>
      <c r="AC11" s="120"/>
      <c r="AD11" s="120"/>
      <c r="AE11" s="120"/>
      <c r="AF11" s="120"/>
      <c r="AG11" s="121"/>
      <c r="AH11" s="129"/>
    </row>
    <row r="12" spans="2:34" ht="9" customHeight="1" thickBot="1">
      <c r="B12" s="80" t="s">
        <v>80</v>
      </c>
      <c r="C12" s="60" t="s">
        <v>90</v>
      </c>
      <c r="D12" s="80">
        <f>IF(N6="","",N6)</f>
        <v>15</v>
      </c>
      <c r="E12" s="62" t="str">
        <f t="shared" si="1"/>
        <v>-</v>
      </c>
      <c r="F12" s="60">
        <f>IF(L6="","",L6)</f>
        <v>21</v>
      </c>
      <c r="G12" s="229"/>
      <c r="H12" s="88">
        <f>IF(N9="","",N9)</f>
        <v>10</v>
      </c>
      <c r="I12" s="62" t="str">
        <f>IF(H12="","","-")</f>
        <v>-</v>
      </c>
      <c r="J12" s="60">
        <f>IF(L9="","",L9)</f>
        <v>21</v>
      </c>
      <c r="K12" s="229"/>
      <c r="L12" s="234"/>
      <c r="M12" s="214"/>
      <c r="N12" s="214"/>
      <c r="O12" s="215"/>
      <c r="P12" s="221"/>
      <c r="Q12" s="222"/>
      <c r="R12" s="222"/>
      <c r="S12" s="223"/>
      <c r="T12" s="50"/>
      <c r="U12" s="335"/>
      <c r="V12" s="336"/>
      <c r="W12" s="336"/>
      <c r="X12" s="336"/>
      <c r="Y12" s="336"/>
      <c r="Z12" s="336"/>
      <c r="AA12" s="139"/>
      <c r="AB12" s="120"/>
      <c r="AC12" s="120"/>
      <c r="AD12" s="120"/>
      <c r="AE12" s="120"/>
      <c r="AF12" s="120"/>
      <c r="AG12" s="121"/>
      <c r="AH12" s="129"/>
    </row>
    <row r="13" spans="2:65" ht="9" customHeight="1" thickBot="1">
      <c r="B13" s="89"/>
      <c r="C13" s="54"/>
      <c r="D13" s="89">
        <f>IF(N7="","",N7)</f>
      </c>
      <c r="E13" s="90">
        <f t="shared" si="1"/>
      </c>
      <c r="F13" s="91">
        <f>IF(L7="","",L7)</f>
      </c>
      <c r="G13" s="205"/>
      <c r="H13" s="92">
        <f>IF(N10="","",N10)</f>
      </c>
      <c r="I13" s="90">
        <f>IF(H13="","","-")</f>
      </c>
      <c r="J13" s="91">
        <f>IF(L10="","",L10)</f>
      </c>
      <c r="K13" s="205"/>
      <c r="L13" s="244"/>
      <c r="M13" s="245"/>
      <c r="N13" s="245"/>
      <c r="O13" s="246"/>
      <c r="P13" s="247" t="s">
        <v>161</v>
      </c>
      <c r="Q13" s="248"/>
      <c r="R13" s="249" t="s">
        <v>161</v>
      </c>
      <c r="S13" s="250"/>
      <c r="T13" s="50"/>
      <c r="U13" s="333" t="s">
        <v>184</v>
      </c>
      <c r="V13" s="334"/>
      <c r="W13" s="334"/>
      <c r="X13" s="334"/>
      <c r="Y13" s="334"/>
      <c r="Z13" s="334"/>
      <c r="AA13" s="139"/>
      <c r="AB13" s="120"/>
      <c r="AC13" s="120"/>
      <c r="AD13" s="120"/>
      <c r="AE13" s="120"/>
      <c r="AF13" s="120"/>
      <c r="AG13" s="121"/>
      <c r="AH13" s="129"/>
      <c r="AJ13" s="251" t="s">
        <v>123</v>
      </c>
      <c r="AK13" s="252"/>
      <c r="AL13" s="255" t="str">
        <f>AJ15</f>
        <v>田辺文子</v>
      </c>
      <c r="AM13" s="256"/>
      <c r="AN13" s="256"/>
      <c r="AO13" s="257"/>
      <c r="AP13" s="258" t="str">
        <f>AJ18</f>
        <v>鈴木万利</v>
      </c>
      <c r="AQ13" s="256"/>
      <c r="AR13" s="256"/>
      <c r="AS13" s="257"/>
      <c r="AT13" s="258" t="str">
        <f>AJ21</f>
        <v>渡邉みどり</v>
      </c>
      <c r="AU13" s="256"/>
      <c r="AV13" s="256"/>
      <c r="AW13" s="257"/>
      <c r="AX13" s="258" t="str">
        <f>AJ24</f>
        <v>宗次英子</v>
      </c>
      <c r="AY13" s="256"/>
      <c r="AZ13" s="256"/>
      <c r="BA13" s="269"/>
      <c r="BB13" s="270" t="s">
        <v>92</v>
      </c>
      <c r="BC13" s="271"/>
      <c r="BD13" s="271"/>
      <c r="BE13" s="272"/>
      <c r="BF13" s="3"/>
      <c r="BG13" s="273" t="s">
        <v>93</v>
      </c>
      <c r="BH13" s="259"/>
      <c r="BI13" s="273" t="s">
        <v>94</v>
      </c>
      <c r="BJ13" s="260"/>
      <c r="BK13" s="259" t="s">
        <v>95</v>
      </c>
      <c r="BL13" s="259"/>
      <c r="BM13" s="260"/>
    </row>
    <row r="14" spans="21:65" ht="9" customHeight="1" thickBot="1">
      <c r="U14" s="335"/>
      <c r="V14" s="336"/>
      <c r="W14" s="336"/>
      <c r="X14" s="336"/>
      <c r="Y14" s="336"/>
      <c r="Z14" s="336"/>
      <c r="AA14" s="119"/>
      <c r="AB14" s="120"/>
      <c r="AC14" s="120"/>
      <c r="AD14" s="120"/>
      <c r="AE14" s="120"/>
      <c r="AF14" s="120"/>
      <c r="AG14" s="121"/>
      <c r="AH14" s="129"/>
      <c r="AJ14" s="253"/>
      <c r="AK14" s="254"/>
      <c r="AL14" s="261" t="str">
        <f>AJ16</f>
        <v>宮内富子</v>
      </c>
      <c r="AM14" s="262"/>
      <c r="AN14" s="262"/>
      <c r="AO14" s="263"/>
      <c r="AP14" s="264" t="str">
        <f>AJ19</f>
        <v>合田直子</v>
      </c>
      <c r="AQ14" s="262"/>
      <c r="AR14" s="262"/>
      <c r="AS14" s="263"/>
      <c r="AT14" s="264" t="str">
        <f>AJ22</f>
        <v>鈴木亜由美</v>
      </c>
      <c r="AU14" s="262"/>
      <c r="AV14" s="262"/>
      <c r="AW14" s="263"/>
      <c r="AX14" s="264" t="str">
        <f>AJ25</f>
        <v>福田侑菜</v>
      </c>
      <c r="AY14" s="262"/>
      <c r="AZ14" s="262"/>
      <c r="BA14" s="265"/>
      <c r="BB14" s="266" t="s">
        <v>96</v>
      </c>
      <c r="BC14" s="267"/>
      <c r="BD14" s="267"/>
      <c r="BE14" s="268"/>
      <c r="BF14" s="3"/>
      <c r="BG14" s="5" t="s">
        <v>97</v>
      </c>
      <c r="BH14" s="6" t="s">
        <v>98</v>
      </c>
      <c r="BI14" s="5" t="s">
        <v>99</v>
      </c>
      <c r="BJ14" s="7" t="s">
        <v>100</v>
      </c>
      <c r="BK14" s="6" t="s">
        <v>99</v>
      </c>
      <c r="BL14" s="6" t="s">
        <v>100</v>
      </c>
      <c r="BM14" s="7" t="s">
        <v>101</v>
      </c>
    </row>
    <row r="15" spans="21:65" ht="9" customHeight="1">
      <c r="U15" s="159"/>
      <c r="V15" s="159"/>
      <c r="W15" s="159"/>
      <c r="X15" s="159"/>
      <c r="Y15" s="159"/>
      <c r="Z15" s="159"/>
      <c r="AA15" s="122"/>
      <c r="AB15" s="123"/>
      <c r="AC15" s="123"/>
      <c r="AD15" s="123"/>
      <c r="AE15" s="123"/>
      <c r="AF15" s="123"/>
      <c r="AG15" s="124"/>
      <c r="AH15" s="129"/>
      <c r="AJ15" s="8" t="s">
        <v>73</v>
      </c>
      <c r="AK15" s="9" t="s">
        <v>90</v>
      </c>
      <c r="AL15" s="274"/>
      <c r="AM15" s="275"/>
      <c r="AN15" s="275"/>
      <c r="AO15" s="276"/>
      <c r="AP15" s="10">
        <v>21</v>
      </c>
      <c r="AQ15" s="11" t="str">
        <f>IF(AP15="","","-")</f>
        <v>-</v>
      </c>
      <c r="AR15" s="12">
        <v>18</v>
      </c>
      <c r="AS15" s="281" t="s">
        <v>155</v>
      </c>
      <c r="AT15" s="10">
        <v>19</v>
      </c>
      <c r="AU15" s="13" t="str">
        <f aca="true" t="shared" si="2" ref="AU15:AU20">IF(AT15="","","-")</f>
        <v>-</v>
      </c>
      <c r="AV15" s="14">
        <v>21</v>
      </c>
      <c r="AW15" s="281" t="s">
        <v>154</v>
      </c>
      <c r="AX15" s="15">
        <v>18</v>
      </c>
      <c r="AY15" s="13" t="str">
        <f aca="true" t="shared" si="3" ref="AY15:AY23">IF(AX15="","","-")</f>
        <v>-</v>
      </c>
      <c r="AZ15" s="12">
        <v>21</v>
      </c>
      <c r="BA15" s="281" t="s">
        <v>154</v>
      </c>
      <c r="BB15" s="283" t="s">
        <v>162</v>
      </c>
      <c r="BC15" s="284"/>
      <c r="BD15" s="284"/>
      <c r="BE15" s="285"/>
      <c r="BF15" s="3"/>
      <c r="BG15" s="16"/>
      <c r="BH15" s="17"/>
      <c r="BI15" s="16"/>
      <c r="BJ15" s="18"/>
      <c r="BK15" s="17"/>
      <c r="BL15" s="17"/>
      <c r="BM15" s="18"/>
    </row>
    <row r="16" spans="36:65" ht="9" customHeight="1">
      <c r="AJ16" s="8" t="s">
        <v>74</v>
      </c>
      <c r="AK16" s="9" t="s">
        <v>90</v>
      </c>
      <c r="AL16" s="277"/>
      <c r="AM16" s="278"/>
      <c r="AN16" s="278"/>
      <c r="AO16" s="279"/>
      <c r="AP16" s="10">
        <v>21</v>
      </c>
      <c r="AQ16" s="11" t="str">
        <f>IF(AP16="","","-")</f>
        <v>-</v>
      </c>
      <c r="AR16" s="19">
        <v>10</v>
      </c>
      <c r="AS16" s="282"/>
      <c r="AT16" s="10">
        <v>25</v>
      </c>
      <c r="AU16" s="11" t="str">
        <f t="shared" si="2"/>
        <v>-</v>
      </c>
      <c r="AV16" s="12">
        <v>27</v>
      </c>
      <c r="AW16" s="282"/>
      <c r="AX16" s="10">
        <v>18</v>
      </c>
      <c r="AY16" s="11" t="str">
        <f t="shared" si="3"/>
        <v>-</v>
      </c>
      <c r="AZ16" s="12">
        <v>21</v>
      </c>
      <c r="BA16" s="282"/>
      <c r="BB16" s="286"/>
      <c r="BC16" s="287"/>
      <c r="BD16" s="287"/>
      <c r="BE16" s="288"/>
      <c r="BF16" s="3"/>
      <c r="BG16" s="16">
        <f>COUNTIF(AL15:BA17,"○")</f>
        <v>1</v>
      </c>
      <c r="BH16" s="17">
        <f>COUNTIF(AL15:BA17,"×")</f>
        <v>2</v>
      </c>
      <c r="BI16" s="16">
        <f>IF((AP15-AR15)&gt;0,1,0)+IF((AP16-AR16)&gt;0,1,0)+IF((AP17-AR17)&gt;0,1,0)+IF((AT15-AV15)&gt;0,1,0)+IF((AT16-AV16)&gt;0,1,0)+IF((AT17-AV17)&gt;0,1,0)+IF((AX15-AZ15)&gt;0,1,0)+IF((AX16-AZ16)&gt;0,1,0)+IF((AX17-AZ17)&gt;0,1,0)</f>
        <v>2</v>
      </c>
      <c r="BJ16" s="18">
        <f>IF((AP15-AR15)&lt;0,1,0)+IF((AP16-AR16)&lt;0,1,0)+IF((AP17-AR17)&lt;0,1,0)+IF((AT15-AV15)&lt;0,1,0)+IF((AT16-AV16)&lt;0,1,0)+IF((AT17-AV17)&lt;0,1,0)+IF((AX15-AZ15)&lt;0,1,0)+IF((AX16-AZ16)&lt;0,1,0)+IF((AX17-AZ17)&lt;0,1,0)</f>
        <v>4</v>
      </c>
      <c r="BK16" s="17">
        <f>SUM(AL15:AL17,AP15:AP17,AT15:AT17,AX15:AX17)</f>
        <v>122</v>
      </c>
      <c r="BL16" s="17">
        <f>SUM(AN15:AN17,AR15:AR17,AV15:AV17,AZ15:AZ17)</f>
        <v>118</v>
      </c>
      <c r="BM16" s="18">
        <f>BK16-BL16</f>
        <v>4</v>
      </c>
    </row>
    <row r="17" spans="36:65" ht="9" customHeight="1">
      <c r="AJ17" s="20"/>
      <c r="AK17" s="21"/>
      <c r="AL17" s="280"/>
      <c r="AM17" s="278"/>
      <c r="AN17" s="278"/>
      <c r="AO17" s="279"/>
      <c r="AP17" s="26"/>
      <c r="AQ17" s="11">
        <f>IF(AP17="","","-")</f>
      </c>
      <c r="AR17" s="12"/>
      <c r="AS17" s="282"/>
      <c r="AT17" s="10"/>
      <c r="AU17" s="11">
        <f t="shared" si="2"/>
      </c>
      <c r="AV17" s="12"/>
      <c r="AW17" s="282"/>
      <c r="AX17" s="10"/>
      <c r="AY17" s="11">
        <f t="shared" si="3"/>
      </c>
      <c r="AZ17" s="12"/>
      <c r="BA17" s="282"/>
      <c r="BB17" s="289" t="s">
        <v>161</v>
      </c>
      <c r="BC17" s="290"/>
      <c r="BD17" s="291" t="s">
        <v>153</v>
      </c>
      <c r="BE17" s="292"/>
      <c r="BF17" s="3"/>
      <c r="BG17" s="16"/>
      <c r="BH17" s="17"/>
      <c r="BI17" s="16"/>
      <c r="BJ17" s="18"/>
      <c r="BK17" s="17"/>
      <c r="BL17" s="17"/>
      <c r="BM17" s="18"/>
    </row>
    <row r="18" spans="36:65" ht="9" customHeight="1">
      <c r="AJ18" s="8" t="s">
        <v>53</v>
      </c>
      <c r="AK18" s="23" t="s">
        <v>46</v>
      </c>
      <c r="AL18" s="24">
        <f>IF(AR15="","",AR15)</f>
        <v>18</v>
      </c>
      <c r="AM18" s="41" t="str">
        <f aca="true" t="shared" si="4" ref="AM18:AM26">IF(AL18="","","-")</f>
        <v>-</v>
      </c>
      <c r="AN18" s="23">
        <f>IF(AP15="","",AP15)</f>
        <v>21</v>
      </c>
      <c r="AO18" s="293" t="str">
        <f>IF(AS15="","",IF(AS15="○","×",IF(AS15="×","○")))</f>
        <v>×</v>
      </c>
      <c r="AP18" s="296"/>
      <c r="AQ18" s="297"/>
      <c r="AR18" s="297"/>
      <c r="AS18" s="298"/>
      <c r="AT18" s="101">
        <v>15</v>
      </c>
      <c r="AU18" s="41" t="str">
        <f t="shared" si="2"/>
        <v>-</v>
      </c>
      <c r="AV18" s="102">
        <v>21</v>
      </c>
      <c r="AW18" s="303" t="s">
        <v>154</v>
      </c>
      <c r="AX18" s="103">
        <v>19</v>
      </c>
      <c r="AY18" s="41" t="str">
        <f t="shared" si="3"/>
        <v>-</v>
      </c>
      <c r="AZ18" s="102">
        <v>21</v>
      </c>
      <c r="BA18" s="303" t="s">
        <v>210</v>
      </c>
      <c r="BB18" s="305" t="s">
        <v>164</v>
      </c>
      <c r="BC18" s="306"/>
      <c r="BD18" s="306"/>
      <c r="BE18" s="307"/>
      <c r="BF18" s="3"/>
      <c r="BG18" s="27"/>
      <c r="BH18" s="28"/>
      <c r="BI18" s="27"/>
      <c r="BJ18" s="29"/>
      <c r="BK18" s="28"/>
      <c r="BL18" s="28"/>
      <c r="BM18" s="29"/>
    </row>
    <row r="19" spans="36:65" ht="9" customHeight="1" thickBot="1">
      <c r="AJ19" s="8" t="s">
        <v>54</v>
      </c>
      <c r="AK19" s="9" t="s">
        <v>46</v>
      </c>
      <c r="AL19" s="30">
        <f>IF(AR16="","",AR16)</f>
        <v>10</v>
      </c>
      <c r="AM19" s="11" t="str">
        <f t="shared" si="4"/>
        <v>-</v>
      </c>
      <c r="AN19" s="9">
        <f>IF(AP16="","",AP16)</f>
        <v>21</v>
      </c>
      <c r="AO19" s="294"/>
      <c r="AP19" s="299"/>
      <c r="AQ19" s="278"/>
      <c r="AR19" s="278"/>
      <c r="AS19" s="279"/>
      <c r="AT19" s="25">
        <v>16</v>
      </c>
      <c r="AU19" s="11" t="str">
        <f t="shared" si="2"/>
        <v>-</v>
      </c>
      <c r="AV19" s="12">
        <v>21</v>
      </c>
      <c r="AW19" s="282"/>
      <c r="AX19" s="31">
        <v>21</v>
      </c>
      <c r="AY19" s="11" t="str">
        <f t="shared" si="3"/>
        <v>-</v>
      </c>
      <c r="AZ19" s="32">
        <v>16</v>
      </c>
      <c r="BA19" s="282"/>
      <c r="BB19" s="286"/>
      <c r="BC19" s="287"/>
      <c r="BD19" s="287"/>
      <c r="BE19" s="288"/>
      <c r="BF19" s="3"/>
      <c r="BG19" s="16">
        <f>COUNTIF(AL18:BA20,"○")</f>
        <v>1</v>
      </c>
      <c r="BH19" s="17">
        <f>COUNTIF(AL18:BA20,"×")</f>
        <v>2</v>
      </c>
      <c r="BI19" s="16">
        <f>IF((AR15-AP15)&gt;0,1,0)+IF((AR16-AP16)&gt;0,1,0)+IF((AR17-AP17)&gt;0,1,0)+IF((AT18-AV18)&gt;0,1,0)+IF((AT19-AV19)&gt;0,1,0)+IF((AT20-AV20)&gt;0,1,0)+IF((AX18-AZ18)&gt;0,1,0)+IF((AX19-AZ19)&gt;0,1,0)+IF((AX20-AZ20)&gt;0,1,0)</f>
        <v>2</v>
      </c>
      <c r="BJ19" s="18">
        <f>IF((AR15-AP15)&lt;0,1,0)+IF((AR16-AP16)&lt;0,1,0)+IF((AR17-AP17)&lt;0,1,0)+IF((AT18-AV18)&lt;0,1,0)+IF((AT19-AV19)&lt;0,1,0)+IF((AT20-AV20)&lt;0,1,0)+IF((AX18-AZ18)&lt;0,1,0)+IF((AX19-AZ19)&lt;0,1,0)+IF((AX20-AZ20)&lt;0,1,0)</f>
        <v>5</v>
      </c>
      <c r="BK19" s="17">
        <f>SUM(AL18:AL20,AP18:AP20,AT18:AT20,AX18:AX20)</f>
        <v>120</v>
      </c>
      <c r="BL19" s="17">
        <f>SUM(AN18:AN20,AR18:AR20,AV18:AV20,AZ18:AZ20)</f>
        <v>132</v>
      </c>
      <c r="BM19" s="18">
        <f>BK19-BL19</f>
        <v>-12</v>
      </c>
    </row>
    <row r="20" spans="2:65" ht="9" customHeight="1">
      <c r="B20" s="251" t="s">
        <v>116</v>
      </c>
      <c r="C20" s="252"/>
      <c r="D20" s="255" t="str">
        <f>B22</f>
        <v>冨永清喬</v>
      </c>
      <c r="E20" s="256"/>
      <c r="F20" s="256"/>
      <c r="G20" s="257"/>
      <c r="H20" s="258" t="str">
        <f>B25</f>
        <v>鈴木誠</v>
      </c>
      <c r="I20" s="256"/>
      <c r="J20" s="256"/>
      <c r="K20" s="257"/>
      <c r="L20" s="258" t="str">
        <f>B28</f>
        <v>長原良純</v>
      </c>
      <c r="M20" s="256"/>
      <c r="N20" s="256"/>
      <c r="O20" s="257"/>
      <c r="P20" s="258" t="str">
        <f>B31</f>
        <v>松木高久</v>
      </c>
      <c r="Q20" s="256"/>
      <c r="R20" s="256"/>
      <c r="S20" s="269"/>
      <c r="T20" s="270" t="s">
        <v>92</v>
      </c>
      <c r="U20" s="271"/>
      <c r="V20" s="271"/>
      <c r="W20" s="272"/>
      <c r="X20" s="3"/>
      <c r="Y20" s="273" t="s">
        <v>93</v>
      </c>
      <c r="Z20" s="259"/>
      <c r="AA20" s="273" t="s">
        <v>94</v>
      </c>
      <c r="AB20" s="260"/>
      <c r="AC20" s="259" t="s">
        <v>95</v>
      </c>
      <c r="AD20" s="259"/>
      <c r="AE20" s="260"/>
      <c r="AJ20" s="20"/>
      <c r="AK20" s="33"/>
      <c r="AL20" s="20">
        <f>IF(AR17="","",AR17)</f>
      </c>
      <c r="AM20" s="22">
        <f t="shared" si="4"/>
      </c>
      <c r="AN20" s="33">
        <f>IF(AP17="","",AP17)</f>
      </c>
      <c r="AO20" s="295"/>
      <c r="AP20" s="300"/>
      <c r="AQ20" s="301"/>
      <c r="AR20" s="301"/>
      <c r="AS20" s="302"/>
      <c r="AT20" s="34"/>
      <c r="AU20" s="22">
        <f t="shared" si="2"/>
      </c>
      <c r="AV20" s="35"/>
      <c r="AW20" s="304"/>
      <c r="AX20" s="36">
        <v>21</v>
      </c>
      <c r="AY20" s="22" t="str">
        <f t="shared" si="3"/>
        <v>-</v>
      </c>
      <c r="AZ20" s="37">
        <v>11</v>
      </c>
      <c r="BA20" s="304"/>
      <c r="BB20" s="308" t="s">
        <v>211</v>
      </c>
      <c r="BC20" s="309"/>
      <c r="BD20" s="310" t="s">
        <v>212</v>
      </c>
      <c r="BE20" s="311"/>
      <c r="BF20" s="3"/>
      <c r="BG20" s="38"/>
      <c r="BH20" s="39"/>
      <c r="BI20" s="38"/>
      <c r="BJ20" s="40"/>
      <c r="BK20" s="39"/>
      <c r="BL20" s="39"/>
      <c r="BM20" s="40"/>
    </row>
    <row r="21" spans="2:65" ht="9" customHeight="1" thickBot="1">
      <c r="B21" s="253"/>
      <c r="C21" s="254"/>
      <c r="D21" s="261" t="str">
        <f>B23</f>
        <v>木下迪裕</v>
      </c>
      <c r="E21" s="262"/>
      <c r="F21" s="262"/>
      <c r="G21" s="263"/>
      <c r="H21" s="264" t="str">
        <f>B26</f>
        <v>大西博文</v>
      </c>
      <c r="I21" s="262"/>
      <c r="J21" s="262"/>
      <c r="K21" s="263"/>
      <c r="L21" s="264" t="str">
        <f>B29</f>
        <v>定岡宏幸</v>
      </c>
      <c r="M21" s="262"/>
      <c r="N21" s="262"/>
      <c r="O21" s="263"/>
      <c r="P21" s="264" t="str">
        <f>B32</f>
        <v>山内義久</v>
      </c>
      <c r="Q21" s="262"/>
      <c r="R21" s="262"/>
      <c r="S21" s="265"/>
      <c r="T21" s="266" t="s">
        <v>96</v>
      </c>
      <c r="U21" s="267"/>
      <c r="V21" s="267"/>
      <c r="W21" s="268"/>
      <c r="X21" s="3"/>
      <c r="Y21" s="5" t="s">
        <v>97</v>
      </c>
      <c r="Z21" s="6" t="s">
        <v>98</v>
      </c>
      <c r="AA21" s="5" t="s">
        <v>99</v>
      </c>
      <c r="AB21" s="7" t="s">
        <v>100</v>
      </c>
      <c r="AC21" s="6" t="s">
        <v>99</v>
      </c>
      <c r="AD21" s="6" t="s">
        <v>100</v>
      </c>
      <c r="AE21" s="7" t="s">
        <v>101</v>
      </c>
      <c r="AJ21" s="30" t="s">
        <v>67</v>
      </c>
      <c r="AK21" s="9" t="s">
        <v>59</v>
      </c>
      <c r="AL21" s="30">
        <f>IF(AV15="","",AV15)</f>
        <v>21</v>
      </c>
      <c r="AM21" s="11" t="str">
        <f t="shared" si="4"/>
        <v>-</v>
      </c>
      <c r="AN21" s="9">
        <f>IF(AT15="","",AT15)</f>
        <v>19</v>
      </c>
      <c r="AO21" s="294" t="str">
        <f>IF(AW15="","",IF(AW15="○","×",IF(AW15="×","○")))</f>
        <v>○</v>
      </c>
      <c r="AP21" s="42">
        <f>IF(AV18="","",AV18)</f>
        <v>21</v>
      </c>
      <c r="AQ21" s="11" t="str">
        <f aca="true" t="shared" si="5" ref="AQ21:AQ26">IF(AP21="","","-")</f>
        <v>-</v>
      </c>
      <c r="AR21" s="9">
        <f>IF(AT18="","",AT18)</f>
        <v>15</v>
      </c>
      <c r="AS21" s="294" t="str">
        <f>IF(AW18="","",IF(AW18="○","×",IF(AW18="×","○")))</f>
        <v>○</v>
      </c>
      <c r="AT21" s="299"/>
      <c r="AU21" s="278"/>
      <c r="AV21" s="278"/>
      <c r="AW21" s="279"/>
      <c r="AX21" s="25">
        <v>19</v>
      </c>
      <c r="AY21" s="11" t="str">
        <f t="shared" si="3"/>
        <v>-</v>
      </c>
      <c r="AZ21" s="12">
        <v>21</v>
      </c>
      <c r="BA21" s="282" t="s">
        <v>154</v>
      </c>
      <c r="BB21" s="286" t="s">
        <v>153</v>
      </c>
      <c r="BC21" s="287"/>
      <c r="BD21" s="287"/>
      <c r="BE21" s="288"/>
      <c r="BF21" s="3"/>
      <c r="BG21" s="16"/>
      <c r="BH21" s="17"/>
      <c r="BI21" s="16"/>
      <c r="BJ21" s="18"/>
      <c r="BK21" s="17"/>
      <c r="BL21" s="17"/>
      <c r="BM21" s="18"/>
    </row>
    <row r="22" spans="2:65" ht="9" customHeight="1">
      <c r="B22" s="8" t="s">
        <v>71</v>
      </c>
      <c r="C22" s="9" t="s">
        <v>114</v>
      </c>
      <c r="D22" s="274"/>
      <c r="E22" s="275"/>
      <c r="F22" s="275"/>
      <c r="G22" s="276"/>
      <c r="H22" s="10">
        <v>10</v>
      </c>
      <c r="I22" s="11" t="str">
        <f>IF(H22="","","-")</f>
        <v>-</v>
      </c>
      <c r="J22" s="12">
        <v>21</v>
      </c>
      <c r="K22" s="281" t="s">
        <v>154</v>
      </c>
      <c r="L22" s="10">
        <v>12</v>
      </c>
      <c r="M22" s="13" t="str">
        <f aca="true" t="shared" si="6" ref="M22:M27">IF(L22="","","-")</f>
        <v>-</v>
      </c>
      <c r="N22" s="14">
        <v>21</v>
      </c>
      <c r="O22" s="281" t="s">
        <v>154</v>
      </c>
      <c r="P22" s="15">
        <v>11</v>
      </c>
      <c r="Q22" s="13" t="str">
        <f aca="true" t="shared" si="7" ref="Q22:Q30">IF(P22="","","-")</f>
        <v>-</v>
      </c>
      <c r="R22" s="12">
        <v>21</v>
      </c>
      <c r="S22" s="281" t="s">
        <v>154</v>
      </c>
      <c r="T22" s="283" t="s">
        <v>164</v>
      </c>
      <c r="U22" s="284"/>
      <c r="V22" s="284"/>
      <c r="W22" s="285"/>
      <c r="X22" s="3"/>
      <c r="Y22" s="16"/>
      <c r="Z22" s="17"/>
      <c r="AA22" s="16"/>
      <c r="AB22" s="18"/>
      <c r="AC22" s="17"/>
      <c r="AD22" s="17"/>
      <c r="AE22" s="18"/>
      <c r="AJ22" s="30" t="s">
        <v>68</v>
      </c>
      <c r="AK22" s="9" t="s">
        <v>59</v>
      </c>
      <c r="AL22" s="30">
        <f>IF(AV16="","",AV16)</f>
        <v>27</v>
      </c>
      <c r="AM22" s="11" t="str">
        <f t="shared" si="4"/>
        <v>-</v>
      </c>
      <c r="AN22" s="9">
        <f>IF(AT16="","",AT16)</f>
        <v>25</v>
      </c>
      <c r="AO22" s="294"/>
      <c r="AP22" s="42">
        <f>IF(AV19="","",AV19)</f>
        <v>21</v>
      </c>
      <c r="AQ22" s="11" t="str">
        <f t="shared" si="5"/>
        <v>-</v>
      </c>
      <c r="AR22" s="9">
        <f>IF(AT19="","",AT19)</f>
        <v>16</v>
      </c>
      <c r="AS22" s="294"/>
      <c r="AT22" s="299"/>
      <c r="AU22" s="278"/>
      <c r="AV22" s="278"/>
      <c r="AW22" s="279"/>
      <c r="AX22" s="25">
        <v>21</v>
      </c>
      <c r="AY22" s="11" t="str">
        <f t="shared" si="3"/>
        <v>-</v>
      </c>
      <c r="AZ22" s="32">
        <v>23</v>
      </c>
      <c r="BA22" s="282"/>
      <c r="BB22" s="286"/>
      <c r="BC22" s="287"/>
      <c r="BD22" s="287"/>
      <c r="BE22" s="288"/>
      <c r="BF22" s="3"/>
      <c r="BG22" s="16">
        <f>COUNTIF(AL21:BA23,"○")</f>
        <v>2</v>
      </c>
      <c r="BH22" s="17">
        <f>COUNTIF(AL21:BA23,"×")</f>
        <v>1</v>
      </c>
      <c r="BI22" s="16">
        <f>IF((AV15-AT15)&gt;0,1,0)+IF((AV16-AT16)&gt;0,1,0)+IF((AV17-AT17)&gt;0,1,0)+IF((AV18-AT18)&gt;0,1,0)+IF((AV19-AT19)&gt;0,1,0)+IF((AV20-AT20)&gt;0,1,0)+IF((AX21-AZ21)&gt;0,1,0)+IF((AX22-AZ22)&gt;0,1,0)+IF((AX23-AZ23)&gt;0,1,0)</f>
        <v>4</v>
      </c>
      <c r="BJ22" s="18">
        <f>IF((AV15-AT15)&lt;0,1,0)+IF((AV16-AT16)&lt;0,1,0)+IF((AV17-AT17)&lt;0,1,0)+IF((AV18-AT18)&lt;0,1,0)+IF((AV19-AT19)&lt;0,1,0)+IF((AV20-AT20)&lt;0,1,0)+IF((AX21-AZ21)&lt;0,1,0)+IF((AX22-AZ22)&lt;0,1,0)+IF((AX23-AZ23)&lt;0,1,0)</f>
        <v>2</v>
      </c>
      <c r="BK22" s="17">
        <f>SUM(AL21:AL23,AP21:AP23,AT21:AT23,AX21:AX23)</f>
        <v>130</v>
      </c>
      <c r="BL22" s="17">
        <f>SUM(AN21:AN23,AR21:AR23,AV21:AV23,AZ21:AZ23)</f>
        <v>119</v>
      </c>
      <c r="BM22" s="18">
        <f>BK22-BL22</f>
        <v>11</v>
      </c>
    </row>
    <row r="23" spans="2:65" ht="9" customHeight="1">
      <c r="B23" s="8" t="s">
        <v>72</v>
      </c>
      <c r="C23" s="9" t="s">
        <v>114</v>
      </c>
      <c r="D23" s="277"/>
      <c r="E23" s="278"/>
      <c r="F23" s="278"/>
      <c r="G23" s="279"/>
      <c r="H23" s="10">
        <v>21</v>
      </c>
      <c r="I23" s="11" t="str">
        <f>IF(H23="","","-")</f>
        <v>-</v>
      </c>
      <c r="J23" s="19">
        <v>17</v>
      </c>
      <c r="K23" s="282"/>
      <c r="L23" s="10">
        <v>7</v>
      </c>
      <c r="M23" s="11" t="str">
        <f t="shared" si="6"/>
        <v>-</v>
      </c>
      <c r="N23" s="12">
        <v>21</v>
      </c>
      <c r="O23" s="282"/>
      <c r="P23" s="10">
        <v>10</v>
      </c>
      <c r="Q23" s="11" t="str">
        <f t="shared" si="7"/>
        <v>-</v>
      </c>
      <c r="R23" s="12">
        <v>21</v>
      </c>
      <c r="S23" s="282"/>
      <c r="T23" s="286"/>
      <c r="U23" s="287"/>
      <c r="V23" s="287"/>
      <c r="W23" s="288"/>
      <c r="X23" s="3"/>
      <c r="Y23" s="16">
        <f>COUNTIF(D22:S24,"○")</f>
        <v>0</v>
      </c>
      <c r="Z23" s="17">
        <f>COUNTIF(D22:S24,"×")</f>
        <v>3</v>
      </c>
      <c r="AA23" s="16">
        <f>IF((H22-J22)&gt;0,1,0)+IF((H23-J23)&gt;0,1,0)+IF((H24-J24)&gt;0,1,0)+IF((L22-N22)&gt;0,1,0)+IF((L23-N23)&gt;0,1,0)+IF((L24-N24)&gt;0,1,0)+IF((P22-R22)&gt;0,1,0)+IF((P23-R23)&gt;0,1,0)+IF((P24-R24)&gt;0,1,0)</f>
        <v>1</v>
      </c>
      <c r="AB23" s="18">
        <f>IF((H22-J22)&lt;0,1,0)+IF((H23-J23)&lt;0,1,0)+IF((H24-J24)&lt;0,1,0)+IF((L22-N22)&lt;0,1,0)+IF((L23-N23)&lt;0,1,0)+IF((L24-N24)&lt;0,1,0)+IF((P22-R22)&lt;0,1,0)+IF((P23-R23)&lt;0,1,0)+IF((P24-R24)&lt;0,1,0)</f>
        <v>6</v>
      </c>
      <c r="AC23" s="17">
        <f>SUM(D22:D24,H22:H24,L22:L24,P22:P24)</f>
        <v>85</v>
      </c>
      <c r="AD23" s="17">
        <f>SUM(F22:F24,J22:J24,N22:N24,R22:R24)</f>
        <v>143</v>
      </c>
      <c r="AE23" s="18">
        <f>AC23-AD23</f>
        <v>-58</v>
      </c>
      <c r="AJ23" s="20"/>
      <c r="AK23" s="21"/>
      <c r="AL23" s="20">
        <f>IF(AV17="","",AV17)</f>
      </c>
      <c r="AM23" s="11">
        <f t="shared" si="4"/>
      </c>
      <c r="AN23" s="9">
        <f>IF(AT17="","",AT17)</f>
      </c>
      <c r="AO23" s="294"/>
      <c r="AP23" s="42">
        <f>IF(AV20="","",AV20)</f>
      </c>
      <c r="AQ23" s="11">
        <f t="shared" si="5"/>
      </c>
      <c r="AR23" s="9">
        <f>IF(AT20="","",AT20)</f>
      </c>
      <c r="AS23" s="294"/>
      <c r="AT23" s="299"/>
      <c r="AU23" s="278"/>
      <c r="AV23" s="278"/>
      <c r="AW23" s="279"/>
      <c r="AX23" s="31"/>
      <c r="AY23" s="11">
        <f t="shared" si="3"/>
      </c>
      <c r="AZ23" s="104"/>
      <c r="BA23" s="282"/>
      <c r="BB23" s="289" t="s">
        <v>153</v>
      </c>
      <c r="BC23" s="290"/>
      <c r="BD23" s="291" t="s">
        <v>161</v>
      </c>
      <c r="BE23" s="292"/>
      <c r="BF23" s="3"/>
      <c r="BG23" s="16"/>
      <c r="BH23" s="17"/>
      <c r="BI23" s="16"/>
      <c r="BJ23" s="18"/>
      <c r="BK23" s="17"/>
      <c r="BL23" s="17"/>
      <c r="BM23" s="18"/>
    </row>
    <row r="24" spans="2:65" ht="9" customHeight="1">
      <c r="B24" s="20"/>
      <c r="C24" s="21"/>
      <c r="D24" s="280"/>
      <c r="E24" s="278"/>
      <c r="F24" s="278"/>
      <c r="G24" s="279"/>
      <c r="H24" s="26">
        <v>14</v>
      </c>
      <c r="I24" s="11" t="str">
        <f>IF(H24="","","-")</f>
        <v>-</v>
      </c>
      <c r="J24" s="12">
        <v>21</v>
      </c>
      <c r="K24" s="282"/>
      <c r="L24" s="10"/>
      <c r="M24" s="11">
        <f t="shared" si="6"/>
      </c>
      <c r="N24" s="12"/>
      <c r="O24" s="282"/>
      <c r="P24" s="10"/>
      <c r="Q24" s="11">
        <f t="shared" si="7"/>
      </c>
      <c r="R24" s="12"/>
      <c r="S24" s="282"/>
      <c r="T24" s="289" t="s">
        <v>163</v>
      </c>
      <c r="U24" s="290"/>
      <c r="V24" s="291" t="s">
        <v>162</v>
      </c>
      <c r="W24" s="292"/>
      <c r="X24" s="3"/>
      <c r="Y24" s="16"/>
      <c r="Z24" s="17"/>
      <c r="AA24" s="16"/>
      <c r="AB24" s="18"/>
      <c r="AC24" s="17"/>
      <c r="AD24" s="17"/>
      <c r="AE24" s="18"/>
      <c r="AJ24" s="43" t="s">
        <v>57</v>
      </c>
      <c r="AK24" s="23" t="s">
        <v>46</v>
      </c>
      <c r="AL24" s="30">
        <f>IF(AZ15="","",AZ15)</f>
        <v>21</v>
      </c>
      <c r="AM24" s="41" t="str">
        <f t="shared" si="4"/>
        <v>-</v>
      </c>
      <c r="AN24" s="23">
        <f>IF(AX15="","",AX15)</f>
        <v>18</v>
      </c>
      <c r="AO24" s="293" t="str">
        <f>IF(BA15="","",IF(BA15="○","×",IF(BA15="×","○")))</f>
        <v>○</v>
      </c>
      <c r="AP24" s="44">
        <f>IF(AZ18="","",AZ18)</f>
        <v>21</v>
      </c>
      <c r="AQ24" s="41" t="str">
        <f t="shared" si="5"/>
        <v>-</v>
      </c>
      <c r="AR24" s="23">
        <f>IF(AX18="","",AX18)</f>
        <v>19</v>
      </c>
      <c r="AS24" s="293" t="str">
        <f>IF(BA18="","",IF(BA18="○","×",IF(BA18="×","○")))</f>
        <v>×</v>
      </c>
      <c r="AT24" s="44">
        <f>IF(AZ21="","",AZ21)</f>
        <v>21</v>
      </c>
      <c r="AU24" s="41" t="str">
        <f>IF(AT24="","","-")</f>
        <v>-</v>
      </c>
      <c r="AV24" s="23">
        <f>IF(AX21="","",AX21)</f>
        <v>19</v>
      </c>
      <c r="AW24" s="293" t="str">
        <f>IF(BA21="","",IF(BA21="○","×",IF(BA21="×","○")))</f>
        <v>○</v>
      </c>
      <c r="AX24" s="296"/>
      <c r="AY24" s="297"/>
      <c r="AZ24" s="297"/>
      <c r="BA24" s="312"/>
      <c r="BB24" s="305" t="s">
        <v>161</v>
      </c>
      <c r="BC24" s="306"/>
      <c r="BD24" s="306"/>
      <c r="BE24" s="307"/>
      <c r="BF24" s="3"/>
      <c r="BG24" s="27"/>
      <c r="BH24" s="28"/>
      <c r="BI24" s="27"/>
      <c r="BJ24" s="29"/>
      <c r="BK24" s="28"/>
      <c r="BL24" s="28"/>
      <c r="BM24" s="29"/>
    </row>
    <row r="25" spans="2:65" ht="9" customHeight="1">
      <c r="B25" s="8" t="s">
        <v>75</v>
      </c>
      <c r="C25" s="23" t="s">
        <v>90</v>
      </c>
      <c r="D25" s="24">
        <f>IF(J22="","",J22)</f>
        <v>21</v>
      </c>
      <c r="E25" s="41" t="str">
        <f aca="true" t="shared" si="8" ref="E25:E33">IF(D25="","","-")</f>
        <v>-</v>
      </c>
      <c r="F25" s="23">
        <f>IF(H22="","",H22)</f>
        <v>10</v>
      </c>
      <c r="G25" s="293" t="str">
        <f>IF(K22="","",IF(K22="○","×",IF(K22="×","○")))</f>
        <v>○</v>
      </c>
      <c r="H25" s="296"/>
      <c r="I25" s="297"/>
      <c r="J25" s="297"/>
      <c r="K25" s="298"/>
      <c r="L25" s="101">
        <v>21</v>
      </c>
      <c r="M25" s="41" t="str">
        <f t="shared" si="6"/>
        <v>-</v>
      </c>
      <c r="N25" s="102">
        <v>17</v>
      </c>
      <c r="O25" s="303" t="s">
        <v>155</v>
      </c>
      <c r="P25" s="103">
        <v>21</v>
      </c>
      <c r="Q25" s="41" t="str">
        <f t="shared" si="7"/>
        <v>-</v>
      </c>
      <c r="R25" s="102">
        <v>19</v>
      </c>
      <c r="S25" s="303" t="s">
        <v>155</v>
      </c>
      <c r="T25" s="305" t="s">
        <v>161</v>
      </c>
      <c r="U25" s="306"/>
      <c r="V25" s="306"/>
      <c r="W25" s="307"/>
      <c r="X25" s="3"/>
      <c r="Y25" s="27"/>
      <c r="Z25" s="28"/>
      <c r="AA25" s="27"/>
      <c r="AB25" s="29"/>
      <c r="AC25" s="28"/>
      <c r="AD25" s="28"/>
      <c r="AE25" s="29"/>
      <c r="AJ25" s="30" t="s">
        <v>58</v>
      </c>
      <c r="AK25" s="9" t="s">
        <v>46</v>
      </c>
      <c r="AL25" s="30">
        <f>IF(AZ16="","",AZ16)</f>
        <v>21</v>
      </c>
      <c r="AM25" s="11" t="str">
        <f t="shared" si="4"/>
        <v>-</v>
      </c>
      <c r="AN25" s="9">
        <f>IF(AX16="","",AX16)</f>
        <v>18</v>
      </c>
      <c r="AO25" s="294" t="str">
        <f>IF(AQ22="","",AQ22)</f>
        <v>-</v>
      </c>
      <c r="AP25" s="42">
        <f>IF(AZ19="","",AZ19)</f>
        <v>16</v>
      </c>
      <c r="AQ25" s="11" t="str">
        <f t="shared" si="5"/>
        <v>-</v>
      </c>
      <c r="AR25" s="9">
        <f>IF(AX19="","",AX19)</f>
        <v>21</v>
      </c>
      <c r="AS25" s="294">
        <f>IF(AU22="","",AU22)</f>
      </c>
      <c r="AT25" s="45">
        <f>IF(AZ22="","",AZ22)</f>
        <v>23</v>
      </c>
      <c r="AU25" s="11" t="str">
        <f>IF(AT25="","","-")</f>
        <v>-</v>
      </c>
      <c r="AV25" s="9">
        <f>IF(AX22="","",AX22)</f>
        <v>21</v>
      </c>
      <c r="AW25" s="294" t="str">
        <f>IF(AY22="","",AY22)</f>
        <v>-</v>
      </c>
      <c r="AX25" s="299"/>
      <c r="AY25" s="278"/>
      <c r="AZ25" s="278"/>
      <c r="BA25" s="313"/>
      <c r="BB25" s="286"/>
      <c r="BC25" s="287"/>
      <c r="BD25" s="287"/>
      <c r="BE25" s="288"/>
      <c r="BF25" s="3"/>
      <c r="BG25" s="16">
        <f>COUNTIF(AL24:BA26,"○")</f>
        <v>2</v>
      </c>
      <c r="BH25" s="17">
        <f>COUNTIF(AL24:BA26,"×")</f>
        <v>1</v>
      </c>
      <c r="BI25" s="16">
        <f>IF((AZ18-AX18)&gt;0,1,0)+IF((AZ19-AX19)&gt;0,1,0)+IF((AZ20-AX20)&gt;0,1,0)+IF((AZ21-AX21)&gt;0,1,0)+IF((AZ22-AX22)&gt;0,1,0)+IF((AZ23-AX23)&gt;0,1,0)+IF((AZ15-AX15)&gt;0,1,0)+IF((AZ16-AX16)&gt;0,1,0)+IF((AZ17-AX17)&gt;0,1,0)</f>
        <v>5</v>
      </c>
      <c r="BJ25" s="18">
        <f>IF((AZ18-AX18)&lt;0,1,0)+IF((AZ19-AX19)&lt;0,1,0)+IF((AZ20-AX20)&lt;0,1,0)+IF((AZ21-AX21)&lt;0,1,0)+IF((AZ22-AX22)&lt;0,1,0)+IF((AZ23-AX23)&lt;0,1,0)+IF((AZ15-AX15)&lt;0,1,0)+IF((AZ16-AX16)&lt;0,1,0)+IF((AZ17-AX17)&lt;0,1,0)</f>
        <v>2</v>
      </c>
      <c r="BK25" s="17">
        <f>SUM(AL24:AL26,AP24:AP26,AT24:AT26,AX24:AX26)</f>
        <v>134</v>
      </c>
      <c r="BL25" s="17">
        <f>SUM(AN24:AN26,AR24:AR26,AV24:AV26,AZ24:AZ26)</f>
        <v>137</v>
      </c>
      <c r="BM25" s="18">
        <f>BK25-BL25</f>
        <v>-3</v>
      </c>
    </row>
    <row r="26" spans="2:65" ht="9" customHeight="1" thickBot="1">
      <c r="B26" s="8" t="s">
        <v>76</v>
      </c>
      <c r="C26" s="9" t="s">
        <v>90</v>
      </c>
      <c r="D26" s="30">
        <f>IF(J23="","",J23)</f>
        <v>17</v>
      </c>
      <c r="E26" s="11" t="str">
        <f t="shared" si="8"/>
        <v>-</v>
      </c>
      <c r="F26" s="9">
        <f>IF(H23="","",H23)</f>
        <v>21</v>
      </c>
      <c r="G26" s="294"/>
      <c r="H26" s="299"/>
      <c r="I26" s="278"/>
      <c r="J26" s="278"/>
      <c r="K26" s="279"/>
      <c r="L26" s="25">
        <v>21</v>
      </c>
      <c r="M26" s="11" t="str">
        <f t="shared" si="6"/>
        <v>-</v>
      </c>
      <c r="N26" s="12">
        <v>16</v>
      </c>
      <c r="O26" s="282"/>
      <c r="P26" s="31">
        <v>11</v>
      </c>
      <c r="Q26" s="11" t="str">
        <f t="shared" si="7"/>
        <v>-</v>
      </c>
      <c r="R26" s="32">
        <v>21</v>
      </c>
      <c r="S26" s="282"/>
      <c r="T26" s="286"/>
      <c r="U26" s="287"/>
      <c r="V26" s="287"/>
      <c r="W26" s="288"/>
      <c r="X26" s="3"/>
      <c r="Y26" s="16">
        <f>COUNTIF(D25:S27,"○")</f>
        <v>3</v>
      </c>
      <c r="Z26" s="17">
        <f>COUNTIF(D25:S27,"×")</f>
        <v>0</v>
      </c>
      <c r="AA26" s="16">
        <f>IF((J22-H22)&gt;0,1,0)+IF((J23-H23)&gt;0,1,0)+IF((J24-H24)&gt;0,1,0)+IF((L25-N25)&gt;0,1,0)+IF((L26-N26)&gt;0,1,0)+IF((L27-N27)&gt;0,1,0)+IF((P25-R25)&gt;0,1,0)+IF((P26-R26)&gt;0,1,0)+IF((P27-R27)&gt;0,1,0)</f>
        <v>6</v>
      </c>
      <c r="AB26" s="18">
        <f>IF((J22-H22)&lt;0,1,0)+IF((J23-H23)&lt;0,1,0)+IF((J24-H24)&lt;0,1,0)+IF((L25-N25)&lt;0,1,0)+IF((L26-N26)&lt;0,1,0)+IF((L27-N27)&lt;0,1,0)+IF((P25-R25)&lt;0,1,0)+IF((P26-R26)&lt;0,1,0)+IF((P27-R27)&lt;0,1,0)</f>
        <v>2</v>
      </c>
      <c r="AC26" s="17">
        <f>SUM(D25:D27,H25:H27,L25:L27,P25:P27)</f>
        <v>156</v>
      </c>
      <c r="AD26" s="17">
        <f>SUM(F25:F27,J25:J27,N25:N27,R25:R27)</f>
        <v>139</v>
      </c>
      <c r="AE26" s="18">
        <f>AC26-AD26</f>
        <v>17</v>
      </c>
      <c r="AJ26" s="46"/>
      <c r="AK26" s="4"/>
      <c r="AL26" s="46">
        <f>IF(AZ17="","",AZ17)</f>
      </c>
      <c r="AM26" s="47">
        <f t="shared" si="4"/>
      </c>
      <c r="AN26" s="48">
        <f>IF(AX17="","",AX17)</f>
      </c>
      <c r="AO26" s="263">
        <f>IF(AQ23="","",AQ23)</f>
      </c>
      <c r="AP26" s="49">
        <f>IF(AZ20="","",AZ20)</f>
        <v>11</v>
      </c>
      <c r="AQ26" s="47" t="str">
        <f t="shared" si="5"/>
        <v>-</v>
      </c>
      <c r="AR26" s="48">
        <f>IF(AX20="","",AX20)</f>
        <v>21</v>
      </c>
      <c r="AS26" s="263">
        <f>IF(AU23="","",AU23)</f>
      </c>
      <c r="AT26" s="49">
        <f>IF(AZ23="","",AZ23)</f>
      </c>
      <c r="AU26" s="47">
        <f>IF(AT26="","","-")</f>
      </c>
      <c r="AV26" s="48">
        <f>IF(AX23="","",AX23)</f>
      </c>
      <c r="AW26" s="263">
        <f>IF(AY23="","",AY23)</f>
      </c>
      <c r="AX26" s="314"/>
      <c r="AY26" s="315"/>
      <c r="AZ26" s="315"/>
      <c r="BA26" s="316"/>
      <c r="BB26" s="317" t="s">
        <v>212</v>
      </c>
      <c r="BC26" s="318"/>
      <c r="BD26" s="319" t="s">
        <v>211</v>
      </c>
      <c r="BE26" s="320"/>
      <c r="BF26" s="3"/>
      <c r="BG26" s="38"/>
      <c r="BH26" s="39"/>
      <c r="BI26" s="38"/>
      <c r="BJ26" s="40"/>
      <c r="BK26" s="39"/>
      <c r="BL26" s="39"/>
      <c r="BM26" s="40"/>
    </row>
    <row r="27" spans="2:31" ht="9" customHeight="1">
      <c r="B27" s="20"/>
      <c r="C27" s="33"/>
      <c r="D27" s="20">
        <f>IF(J24="","",J24)</f>
        <v>21</v>
      </c>
      <c r="E27" s="22" t="str">
        <f t="shared" si="8"/>
        <v>-</v>
      </c>
      <c r="F27" s="33">
        <f>IF(H24="","",H24)</f>
        <v>14</v>
      </c>
      <c r="G27" s="295"/>
      <c r="H27" s="300"/>
      <c r="I27" s="301"/>
      <c r="J27" s="301"/>
      <c r="K27" s="302"/>
      <c r="L27" s="34"/>
      <c r="M27" s="22">
        <f t="shared" si="6"/>
      </c>
      <c r="N27" s="35"/>
      <c r="O27" s="304"/>
      <c r="P27" s="36">
        <v>23</v>
      </c>
      <c r="Q27" s="22" t="str">
        <f t="shared" si="7"/>
        <v>-</v>
      </c>
      <c r="R27" s="37">
        <v>21</v>
      </c>
      <c r="S27" s="304"/>
      <c r="T27" s="308" t="s">
        <v>162</v>
      </c>
      <c r="U27" s="309"/>
      <c r="V27" s="310" t="s">
        <v>163</v>
      </c>
      <c r="W27" s="311"/>
      <c r="X27" s="3"/>
      <c r="Y27" s="38"/>
      <c r="Z27" s="39"/>
      <c r="AA27" s="38"/>
      <c r="AB27" s="40"/>
      <c r="AC27" s="39"/>
      <c r="AD27" s="39"/>
      <c r="AE27" s="40"/>
    </row>
    <row r="28" spans="2:62" ht="9" customHeight="1">
      <c r="B28" s="30" t="s">
        <v>82</v>
      </c>
      <c r="C28" s="9" t="s">
        <v>90</v>
      </c>
      <c r="D28" s="30">
        <f>IF(N22="","",N22)</f>
        <v>21</v>
      </c>
      <c r="E28" s="11" t="str">
        <f t="shared" si="8"/>
        <v>-</v>
      </c>
      <c r="F28" s="9">
        <f>IF(L22="","",L22)</f>
        <v>12</v>
      </c>
      <c r="G28" s="294" t="str">
        <f>IF(O22="","",IF(O22="○","×",IF(O22="×","○")))</f>
        <v>○</v>
      </c>
      <c r="H28" s="42">
        <f>IF(N25="","",N25)</f>
        <v>17</v>
      </c>
      <c r="I28" s="11" t="str">
        <f aca="true" t="shared" si="9" ref="I28:I33">IF(H28="","","-")</f>
        <v>-</v>
      </c>
      <c r="J28" s="9">
        <f>IF(L25="","",L25)</f>
        <v>21</v>
      </c>
      <c r="K28" s="294" t="str">
        <f>IF(O25="","",IF(O25="○","×",IF(O25="×","○")))</f>
        <v>×</v>
      </c>
      <c r="L28" s="299"/>
      <c r="M28" s="278"/>
      <c r="N28" s="278"/>
      <c r="O28" s="279"/>
      <c r="P28" s="25">
        <v>13</v>
      </c>
      <c r="Q28" s="11" t="str">
        <f t="shared" si="7"/>
        <v>-</v>
      </c>
      <c r="R28" s="12">
        <v>21</v>
      </c>
      <c r="S28" s="282" t="s">
        <v>154</v>
      </c>
      <c r="T28" s="286" t="s">
        <v>162</v>
      </c>
      <c r="U28" s="287"/>
      <c r="V28" s="287"/>
      <c r="W28" s="288"/>
      <c r="X28" s="3"/>
      <c r="Y28" s="16"/>
      <c r="Z28" s="17"/>
      <c r="AA28" s="16"/>
      <c r="AB28" s="18"/>
      <c r="AC28" s="17"/>
      <c r="AD28" s="17"/>
      <c r="AE28" s="18"/>
      <c r="AI28" s="342" t="s">
        <v>145</v>
      </c>
      <c r="AJ28" s="358"/>
      <c r="AK28" s="116"/>
      <c r="AL28" s="117"/>
      <c r="AM28" s="117"/>
      <c r="AN28" s="117"/>
      <c r="AO28" s="117"/>
      <c r="AP28" s="118"/>
      <c r="AS28" s="330" t="s">
        <v>111</v>
      </c>
      <c r="AT28" s="330"/>
      <c r="AU28" s="330"/>
      <c r="AV28" s="330"/>
      <c r="AW28" s="330"/>
      <c r="AX28" s="330"/>
      <c r="AY28" s="144"/>
      <c r="AZ28" s="145"/>
      <c r="BA28" s="145"/>
      <c r="BB28" s="117"/>
      <c r="BC28" s="117"/>
      <c r="BD28" s="117"/>
      <c r="BE28" s="117"/>
      <c r="BF28" s="117"/>
      <c r="BG28" s="117"/>
      <c r="BH28" s="117"/>
      <c r="BI28" s="118"/>
      <c r="BJ28" s="152"/>
    </row>
    <row r="29" spans="2:62" ht="9" customHeight="1">
      <c r="B29" s="30" t="s">
        <v>83</v>
      </c>
      <c r="C29" s="9" t="s">
        <v>90</v>
      </c>
      <c r="D29" s="30">
        <f>IF(N23="","",N23)</f>
        <v>21</v>
      </c>
      <c r="E29" s="11" t="str">
        <f t="shared" si="8"/>
        <v>-</v>
      </c>
      <c r="F29" s="9">
        <f>IF(L23="","",L23)</f>
        <v>7</v>
      </c>
      <c r="G29" s="294"/>
      <c r="H29" s="42">
        <f>IF(N26="","",N26)</f>
        <v>16</v>
      </c>
      <c r="I29" s="11" t="str">
        <f t="shared" si="9"/>
        <v>-</v>
      </c>
      <c r="J29" s="9">
        <f>IF(L26="","",L26)</f>
        <v>21</v>
      </c>
      <c r="K29" s="294"/>
      <c r="L29" s="299"/>
      <c r="M29" s="278"/>
      <c r="N29" s="278"/>
      <c r="O29" s="279"/>
      <c r="P29" s="25">
        <v>11</v>
      </c>
      <c r="Q29" s="11" t="str">
        <f t="shared" si="7"/>
        <v>-</v>
      </c>
      <c r="R29" s="32">
        <v>21</v>
      </c>
      <c r="S29" s="282"/>
      <c r="T29" s="286"/>
      <c r="U29" s="287"/>
      <c r="V29" s="287"/>
      <c r="W29" s="288"/>
      <c r="X29" s="3"/>
      <c r="Y29" s="16">
        <f>COUNTIF(D28:S30,"○")</f>
        <v>1</v>
      </c>
      <c r="Z29" s="17">
        <f>COUNTIF(D28:S30,"×")</f>
        <v>2</v>
      </c>
      <c r="AA29" s="16">
        <f>IF((N22-L22)&gt;0,1,0)+IF((N23-L23)&gt;0,1,0)+IF((N24-L24)&gt;0,1,0)+IF((N25-L25)&gt;0,1,0)+IF((N26-L26)&gt;0,1,0)+IF((N27-L27)&gt;0,1,0)+IF((P28-R28)&gt;0,1,0)+IF((P29-R29)&gt;0,1,0)+IF((P30-R30)&gt;0,1,0)</f>
        <v>2</v>
      </c>
      <c r="AB29" s="18">
        <f>IF((N22-L22)&lt;0,1,0)+IF((N23-L23)&lt;0,1,0)+IF((N24-L24)&lt;0,1,0)+IF((N25-L25)&lt;0,1,0)+IF((N26-L26)&lt;0,1,0)+IF((N27-L27)&lt;0,1,0)+IF((P28-R28)&lt;0,1,0)+IF((P29-R29)&lt;0,1,0)+IF((P30-R30)&lt;0,1,0)</f>
        <v>4</v>
      </c>
      <c r="AC29" s="17">
        <f>SUM(D28:D30,H28:H30,L28:L30,P28:P30)</f>
        <v>99</v>
      </c>
      <c r="AD29" s="17">
        <f>SUM(F28:F30,J28:J30,N28:N30,R28:R30)</f>
        <v>103</v>
      </c>
      <c r="AE29" s="18">
        <f>AC29-AD29</f>
        <v>-4</v>
      </c>
      <c r="AI29" s="342"/>
      <c r="AJ29" s="358"/>
      <c r="AK29" s="119"/>
      <c r="AL29" s="120"/>
      <c r="AM29" s="120"/>
      <c r="AN29" s="120"/>
      <c r="AO29" s="120"/>
      <c r="AP29" s="121"/>
      <c r="AS29" s="330"/>
      <c r="AT29" s="330"/>
      <c r="AU29" s="330"/>
      <c r="AV29" s="330"/>
      <c r="AW29" s="330"/>
      <c r="AX29" s="330"/>
      <c r="AY29" s="146"/>
      <c r="AZ29" s="147"/>
      <c r="BA29" s="147"/>
      <c r="BB29" s="120"/>
      <c r="BC29" s="120"/>
      <c r="BD29" s="120"/>
      <c r="BE29" s="120"/>
      <c r="BF29" s="120"/>
      <c r="BG29" s="120"/>
      <c r="BH29" s="120"/>
      <c r="BI29" s="121"/>
      <c r="BJ29" s="152"/>
    </row>
    <row r="30" spans="2:62" ht="9" customHeight="1">
      <c r="B30" s="20"/>
      <c r="C30" s="21"/>
      <c r="D30" s="20">
        <f>IF(N24="","",N24)</f>
      </c>
      <c r="E30" s="11">
        <f t="shared" si="8"/>
      </c>
      <c r="F30" s="9">
        <f>IF(L24="","",L24)</f>
      </c>
      <c r="G30" s="294"/>
      <c r="H30" s="42">
        <f>IF(N27="","",N27)</f>
      </c>
      <c r="I30" s="11">
        <f t="shared" si="9"/>
      </c>
      <c r="J30" s="9">
        <f>IF(L27="","",L27)</f>
      </c>
      <c r="K30" s="294"/>
      <c r="L30" s="299"/>
      <c r="M30" s="278"/>
      <c r="N30" s="278"/>
      <c r="O30" s="279"/>
      <c r="P30" s="31"/>
      <c r="Q30" s="11">
        <f t="shared" si="7"/>
      </c>
      <c r="R30" s="104"/>
      <c r="S30" s="282"/>
      <c r="T30" s="289" t="s">
        <v>161</v>
      </c>
      <c r="U30" s="290"/>
      <c r="V30" s="291" t="s">
        <v>153</v>
      </c>
      <c r="W30" s="292"/>
      <c r="X30" s="3"/>
      <c r="Y30" s="16"/>
      <c r="Z30" s="17"/>
      <c r="AA30" s="16"/>
      <c r="AB30" s="18"/>
      <c r="AC30" s="17"/>
      <c r="AD30" s="17"/>
      <c r="AE30" s="18"/>
      <c r="AI30" s="143"/>
      <c r="AJ30" s="326" t="s">
        <v>173</v>
      </c>
      <c r="AK30" s="119"/>
      <c r="AL30" s="120"/>
      <c r="AM30" s="120"/>
      <c r="AN30" s="120"/>
      <c r="AO30" s="120"/>
      <c r="AP30" s="121"/>
      <c r="AS30" s="328" t="s">
        <v>175</v>
      </c>
      <c r="AT30" s="329"/>
      <c r="AU30" s="329"/>
      <c r="AV30" s="329"/>
      <c r="AW30" s="329"/>
      <c r="AX30" s="329"/>
      <c r="AY30" s="119"/>
      <c r="AZ30" s="120"/>
      <c r="BA30" s="120"/>
      <c r="BB30" s="120"/>
      <c r="BC30" s="120"/>
      <c r="BD30" s="120"/>
      <c r="BE30" s="120"/>
      <c r="BF30" s="120"/>
      <c r="BG30" s="120"/>
      <c r="BH30" s="120"/>
      <c r="BI30" s="121"/>
      <c r="BJ30" s="152"/>
    </row>
    <row r="31" spans="2:62" ht="9" customHeight="1">
      <c r="B31" s="43" t="s">
        <v>0</v>
      </c>
      <c r="C31" s="23" t="s">
        <v>91</v>
      </c>
      <c r="D31" s="30">
        <f>IF(R22="","",R22)</f>
        <v>21</v>
      </c>
      <c r="E31" s="41" t="str">
        <f t="shared" si="8"/>
        <v>-</v>
      </c>
      <c r="F31" s="23">
        <f>IF(P22="","",P22)</f>
        <v>11</v>
      </c>
      <c r="G31" s="293" t="str">
        <f>IF(S22="","",IF(S22="○","×",IF(S22="×","○")))</f>
        <v>○</v>
      </c>
      <c r="H31" s="44">
        <f>IF(R25="","",R25)</f>
        <v>19</v>
      </c>
      <c r="I31" s="41" t="str">
        <f t="shared" si="9"/>
        <v>-</v>
      </c>
      <c r="J31" s="23">
        <f>IF(P25="","",P25)</f>
        <v>21</v>
      </c>
      <c r="K31" s="293" t="str">
        <f>IF(S25="","",IF(S25="○","×",IF(S25="×","○")))</f>
        <v>×</v>
      </c>
      <c r="L31" s="44">
        <f>IF(R28="","",R28)</f>
        <v>21</v>
      </c>
      <c r="M31" s="41" t="str">
        <f>IF(L31="","","-")</f>
        <v>-</v>
      </c>
      <c r="N31" s="23">
        <f>IF(P28="","",P28)</f>
        <v>13</v>
      </c>
      <c r="O31" s="293" t="str">
        <f>IF(S28="","",IF(S28="○","×",IF(S28="×","○")))</f>
        <v>○</v>
      </c>
      <c r="P31" s="296"/>
      <c r="Q31" s="297"/>
      <c r="R31" s="297"/>
      <c r="S31" s="312"/>
      <c r="T31" s="305" t="s">
        <v>153</v>
      </c>
      <c r="U31" s="306"/>
      <c r="V31" s="306"/>
      <c r="W31" s="307"/>
      <c r="X31" s="3"/>
      <c r="Y31" s="27"/>
      <c r="Z31" s="28"/>
      <c r="AA31" s="27"/>
      <c r="AB31" s="29"/>
      <c r="AC31" s="28"/>
      <c r="AD31" s="28"/>
      <c r="AE31" s="29"/>
      <c r="AI31" s="143"/>
      <c r="AJ31" s="327"/>
      <c r="AK31" s="119"/>
      <c r="AL31" s="120"/>
      <c r="AM31" s="120"/>
      <c r="AN31" s="120"/>
      <c r="AO31" s="120"/>
      <c r="AP31" s="121"/>
      <c r="AS31" s="328"/>
      <c r="AT31" s="329"/>
      <c r="AU31" s="329"/>
      <c r="AV31" s="329"/>
      <c r="AW31" s="329"/>
      <c r="AX31" s="329"/>
      <c r="AY31" s="119"/>
      <c r="AZ31" s="120"/>
      <c r="BA31" s="120"/>
      <c r="BB31" s="120"/>
      <c r="BC31" s="120"/>
      <c r="BD31" s="120"/>
      <c r="BE31" s="120"/>
      <c r="BF31" s="120"/>
      <c r="BG31" s="120"/>
      <c r="BH31" s="120"/>
      <c r="BI31" s="121"/>
      <c r="BJ31" s="152"/>
    </row>
    <row r="32" spans="2:62" ht="9" customHeight="1">
      <c r="B32" s="30" t="s">
        <v>2</v>
      </c>
      <c r="C32" s="9" t="s">
        <v>91</v>
      </c>
      <c r="D32" s="30">
        <f>IF(R23="","",R23)</f>
        <v>21</v>
      </c>
      <c r="E32" s="11" t="str">
        <f t="shared" si="8"/>
        <v>-</v>
      </c>
      <c r="F32" s="9">
        <f>IF(P23="","",P23)</f>
        <v>10</v>
      </c>
      <c r="G32" s="294" t="str">
        <f>IF(I29="","",I29)</f>
        <v>-</v>
      </c>
      <c r="H32" s="42">
        <f>IF(R26="","",R26)</f>
        <v>21</v>
      </c>
      <c r="I32" s="11" t="str">
        <f t="shared" si="9"/>
        <v>-</v>
      </c>
      <c r="J32" s="9">
        <f>IF(P26="","",P26)</f>
        <v>11</v>
      </c>
      <c r="K32" s="294">
        <f>IF(M29="","",M29)</f>
      </c>
      <c r="L32" s="45">
        <f>IF(R29="","",R29)</f>
        <v>21</v>
      </c>
      <c r="M32" s="11" t="str">
        <f>IF(L32="","","-")</f>
        <v>-</v>
      </c>
      <c r="N32" s="9">
        <f>IF(P29="","",P29)</f>
        <v>11</v>
      </c>
      <c r="O32" s="294" t="str">
        <f>IF(Q29="","",Q29)</f>
        <v>-</v>
      </c>
      <c r="P32" s="299"/>
      <c r="Q32" s="278"/>
      <c r="R32" s="278"/>
      <c r="S32" s="313"/>
      <c r="T32" s="286"/>
      <c r="U32" s="287"/>
      <c r="V32" s="287"/>
      <c r="W32" s="288"/>
      <c r="X32" s="3"/>
      <c r="Y32" s="16">
        <f>COUNTIF(D31:S33,"○")</f>
        <v>2</v>
      </c>
      <c r="Z32" s="17">
        <f>COUNTIF(D31:S33,"×")</f>
        <v>1</v>
      </c>
      <c r="AA32" s="16">
        <f>IF((R25-P25)&gt;0,1,0)+IF((R26-P26)&gt;0,1,0)+IF((R27-P27)&gt;0,1,0)+IF((R28-P28)&gt;0,1,0)+IF((R29-P29)&gt;0,1,0)+IF((R30-P30)&gt;0,1,0)+IF((R22-P22)&gt;0,1,0)+IF((R23-P23)&gt;0,1,0)+IF((R24-P24)&gt;0,1,0)</f>
        <v>5</v>
      </c>
      <c r="AB32" s="18">
        <f>IF((R25-P25)&lt;0,1,0)+IF((R26-P26)&lt;0,1,0)+IF((R27-P27)&lt;0,1,0)+IF((R28-P28)&lt;0,1,0)+IF((R29-P29)&lt;0,1,0)+IF((R30-P30)&lt;0,1,0)+IF((R22-P22)&lt;0,1,0)+IF((R23-P23)&lt;0,1,0)+IF((R24-P24)&lt;0,1,0)</f>
        <v>2</v>
      </c>
      <c r="AC32" s="17">
        <f>SUM(D31:D33,H31:H33,L31:L33,P31:P33)</f>
        <v>145</v>
      </c>
      <c r="AD32" s="17">
        <f>SUM(F31:F33,J31:J33,N31:N33,R31:R33)</f>
        <v>100</v>
      </c>
      <c r="AE32" s="18">
        <f>AC32-AD32</f>
        <v>45</v>
      </c>
      <c r="AI32" s="143"/>
      <c r="AJ32" s="326" t="s">
        <v>174</v>
      </c>
      <c r="AK32" s="119"/>
      <c r="AL32" s="120"/>
      <c r="AM32" s="120"/>
      <c r="AN32" s="120"/>
      <c r="AO32" s="120"/>
      <c r="AP32" s="121"/>
      <c r="AS32" s="328" t="s">
        <v>176</v>
      </c>
      <c r="AT32" s="329"/>
      <c r="AU32" s="329"/>
      <c r="AV32" s="329"/>
      <c r="AW32" s="329"/>
      <c r="AX32" s="329"/>
      <c r="AY32" s="119"/>
      <c r="AZ32" s="120"/>
      <c r="BA32" s="120"/>
      <c r="BB32" s="120"/>
      <c r="BC32" s="120"/>
      <c r="BD32" s="120"/>
      <c r="BE32" s="120"/>
      <c r="BF32" s="120"/>
      <c r="BG32" s="120"/>
      <c r="BH32" s="120"/>
      <c r="BI32" s="121"/>
      <c r="BJ32" s="152"/>
    </row>
    <row r="33" spans="2:62" ht="9" customHeight="1" thickBot="1">
      <c r="B33" s="46"/>
      <c r="C33" s="4"/>
      <c r="D33" s="46">
        <f>IF(R24="","",R24)</f>
      </c>
      <c r="E33" s="47">
        <f t="shared" si="8"/>
      </c>
      <c r="F33" s="48">
        <f>IF(P24="","",P24)</f>
      </c>
      <c r="G33" s="263">
        <f>IF(I30="","",I30)</f>
      </c>
      <c r="H33" s="49">
        <f>IF(R27="","",R27)</f>
        <v>21</v>
      </c>
      <c r="I33" s="47" t="str">
        <f t="shared" si="9"/>
        <v>-</v>
      </c>
      <c r="J33" s="48">
        <f>IF(P27="","",P27)</f>
        <v>23</v>
      </c>
      <c r="K33" s="263">
        <f>IF(M30="","",M30)</f>
      </c>
      <c r="L33" s="49">
        <f>IF(R30="","",R30)</f>
      </c>
      <c r="M33" s="47">
        <f>IF(L33="","","-")</f>
      </c>
      <c r="N33" s="48">
        <f>IF(P30="","",P30)</f>
      </c>
      <c r="O33" s="263">
        <f>IF(Q30="","",Q30)</f>
      </c>
      <c r="P33" s="314"/>
      <c r="Q33" s="315"/>
      <c r="R33" s="315"/>
      <c r="S33" s="316"/>
      <c r="T33" s="317" t="s">
        <v>153</v>
      </c>
      <c r="U33" s="318"/>
      <c r="V33" s="319" t="s">
        <v>161</v>
      </c>
      <c r="W33" s="320"/>
      <c r="X33" s="3"/>
      <c r="Y33" s="38"/>
      <c r="Z33" s="39"/>
      <c r="AA33" s="38"/>
      <c r="AB33" s="40"/>
      <c r="AC33" s="39"/>
      <c r="AD33" s="39"/>
      <c r="AE33" s="40"/>
      <c r="AJ33" s="327"/>
      <c r="AK33" s="119"/>
      <c r="AL33" s="120"/>
      <c r="AM33" s="120"/>
      <c r="AN33" s="120"/>
      <c r="AO33" s="120"/>
      <c r="AP33" s="121"/>
      <c r="AS33" s="328"/>
      <c r="AT33" s="329"/>
      <c r="AU33" s="329"/>
      <c r="AV33" s="329"/>
      <c r="AW33" s="329"/>
      <c r="AX33" s="329"/>
      <c r="AY33" s="119"/>
      <c r="AZ33" s="120"/>
      <c r="BA33" s="120"/>
      <c r="BB33" s="120"/>
      <c r="BC33" s="120"/>
      <c r="BD33" s="120"/>
      <c r="BE33" s="120"/>
      <c r="BF33" s="120"/>
      <c r="BG33" s="120"/>
      <c r="BH33" s="120"/>
      <c r="BI33" s="121"/>
      <c r="BJ33" s="152"/>
    </row>
    <row r="34" spans="37:62" ht="9" customHeight="1">
      <c r="AK34" s="122"/>
      <c r="AL34" s="123"/>
      <c r="AM34" s="123"/>
      <c r="AN34" s="123"/>
      <c r="AO34" s="123"/>
      <c r="AP34" s="124"/>
      <c r="AY34" s="122"/>
      <c r="AZ34" s="123"/>
      <c r="BA34" s="123"/>
      <c r="BB34" s="123"/>
      <c r="BC34" s="123"/>
      <c r="BD34" s="123"/>
      <c r="BE34" s="123"/>
      <c r="BF34" s="123"/>
      <c r="BG34" s="123"/>
      <c r="BH34" s="123"/>
      <c r="BI34" s="124"/>
      <c r="BJ34" s="152"/>
    </row>
    <row r="35" spans="1:28" ht="9" customHeight="1">
      <c r="A35" s="342" t="s">
        <v>144</v>
      </c>
      <c r="B35" s="342"/>
      <c r="C35" s="116"/>
      <c r="D35" s="117"/>
      <c r="E35" s="117"/>
      <c r="F35" s="117"/>
      <c r="G35" s="117"/>
      <c r="H35" s="118"/>
      <c r="K35" s="330" t="s">
        <v>111</v>
      </c>
      <c r="L35" s="330"/>
      <c r="M35" s="330"/>
      <c r="N35" s="330"/>
      <c r="O35" s="330"/>
      <c r="P35" s="330"/>
      <c r="Q35" s="144"/>
      <c r="R35" s="145"/>
      <c r="S35" s="145"/>
      <c r="T35" s="117"/>
      <c r="U35" s="117"/>
      <c r="V35" s="117"/>
      <c r="W35" s="117"/>
      <c r="X35" s="117"/>
      <c r="Y35" s="117"/>
      <c r="Z35" s="117"/>
      <c r="AA35" s="118"/>
      <c r="AB35" s="152"/>
    </row>
    <row r="36" spans="1:28" ht="9" customHeight="1">
      <c r="A36" s="342"/>
      <c r="B36" s="342"/>
      <c r="C36" s="119"/>
      <c r="D36" s="120"/>
      <c r="E36" s="120"/>
      <c r="F36" s="120"/>
      <c r="G36" s="120"/>
      <c r="H36" s="121"/>
      <c r="K36" s="330"/>
      <c r="L36" s="330"/>
      <c r="M36" s="330"/>
      <c r="N36" s="330"/>
      <c r="O36" s="330"/>
      <c r="P36" s="330"/>
      <c r="Q36" s="146"/>
      <c r="R36" s="147"/>
      <c r="S36" s="147"/>
      <c r="T36" s="120"/>
      <c r="U36" s="120"/>
      <c r="V36" s="120"/>
      <c r="W36" s="120"/>
      <c r="X36" s="120"/>
      <c r="Y36" s="120"/>
      <c r="Z36" s="120"/>
      <c r="AA36" s="121"/>
      <c r="AB36" s="152"/>
    </row>
    <row r="37" spans="1:28" ht="9" customHeight="1">
      <c r="A37" s="143"/>
      <c r="B37" s="326" t="s">
        <v>177</v>
      </c>
      <c r="C37" s="119"/>
      <c r="D37" s="120"/>
      <c r="E37" s="120"/>
      <c r="F37" s="120"/>
      <c r="G37" s="120"/>
      <c r="H37" s="121"/>
      <c r="K37" s="328" t="s">
        <v>179</v>
      </c>
      <c r="L37" s="329"/>
      <c r="M37" s="329"/>
      <c r="N37" s="329"/>
      <c r="O37" s="329"/>
      <c r="P37" s="329"/>
      <c r="Q37" s="119"/>
      <c r="R37" s="120"/>
      <c r="S37" s="120"/>
      <c r="T37" s="120"/>
      <c r="U37" s="120"/>
      <c r="V37" s="120"/>
      <c r="W37" s="120"/>
      <c r="X37" s="120"/>
      <c r="Y37" s="120"/>
      <c r="Z37" s="120"/>
      <c r="AA37" s="121"/>
      <c r="AB37" s="152"/>
    </row>
    <row r="38" spans="1:28" ht="9" customHeight="1">
      <c r="A38" s="143"/>
      <c r="B38" s="327"/>
      <c r="C38" s="119"/>
      <c r="D38" s="120"/>
      <c r="E38" s="120"/>
      <c r="F38" s="120"/>
      <c r="G38" s="120"/>
      <c r="H38" s="121"/>
      <c r="K38" s="328"/>
      <c r="L38" s="329"/>
      <c r="M38" s="329"/>
      <c r="N38" s="329"/>
      <c r="O38" s="329"/>
      <c r="P38" s="329"/>
      <c r="Q38" s="119"/>
      <c r="R38" s="120"/>
      <c r="S38" s="120"/>
      <c r="T38" s="120"/>
      <c r="U38" s="120"/>
      <c r="V38" s="120"/>
      <c r="W38" s="120"/>
      <c r="X38" s="120"/>
      <c r="Y38" s="120"/>
      <c r="Z38" s="120"/>
      <c r="AA38" s="121"/>
      <c r="AB38" s="152"/>
    </row>
    <row r="39" spans="1:28" ht="9" customHeight="1">
      <c r="A39" s="143"/>
      <c r="B39" s="326" t="s">
        <v>178</v>
      </c>
      <c r="C39" s="119"/>
      <c r="D39" s="120"/>
      <c r="E39" s="120"/>
      <c r="F39" s="120"/>
      <c r="G39" s="120"/>
      <c r="H39" s="121"/>
      <c r="K39" s="328" t="s">
        <v>180</v>
      </c>
      <c r="L39" s="329"/>
      <c r="M39" s="329"/>
      <c r="N39" s="329"/>
      <c r="O39" s="329"/>
      <c r="P39" s="329"/>
      <c r="Q39" s="119"/>
      <c r="R39" s="120"/>
      <c r="S39" s="120"/>
      <c r="T39" s="120"/>
      <c r="U39" s="120"/>
      <c r="V39" s="120"/>
      <c r="W39" s="120"/>
      <c r="X39" s="120"/>
      <c r="Y39" s="120"/>
      <c r="Z39" s="120"/>
      <c r="AA39" s="121"/>
      <c r="AB39" s="152"/>
    </row>
    <row r="40" spans="1:28" ht="9" customHeight="1" thickBot="1">
      <c r="A40" s="143"/>
      <c r="B40" s="327"/>
      <c r="C40" s="119"/>
      <c r="D40" s="120"/>
      <c r="E40" s="120"/>
      <c r="F40" s="120"/>
      <c r="G40" s="120"/>
      <c r="H40" s="121"/>
      <c r="K40" s="328"/>
      <c r="L40" s="329"/>
      <c r="M40" s="329"/>
      <c r="N40" s="329"/>
      <c r="O40" s="329"/>
      <c r="P40" s="329"/>
      <c r="Q40" s="119"/>
      <c r="R40" s="120"/>
      <c r="S40" s="120"/>
      <c r="T40" s="120"/>
      <c r="U40" s="120"/>
      <c r="V40" s="120"/>
      <c r="W40" s="120"/>
      <c r="X40" s="120"/>
      <c r="Y40" s="120"/>
      <c r="Z40" s="120"/>
      <c r="AA40" s="121"/>
      <c r="AB40" s="152"/>
    </row>
    <row r="41" spans="3:69" ht="9" customHeight="1">
      <c r="C41" s="122"/>
      <c r="D41" s="123"/>
      <c r="E41" s="123"/>
      <c r="F41" s="123"/>
      <c r="G41" s="123"/>
      <c r="H41" s="124"/>
      <c r="Q41" s="122"/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B41" s="152"/>
      <c r="AJ41" s="251" t="s">
        <v>124</v>
      </c>
      <c r="AK41" s="252"/>
      <c r="AL41" s="255" t="str">
        <f>AJ43</f>
        <v>坂上昌美</v>
      </c>
      <c r="AM41" s="256"/>
      <c r="AN41" s="256"/>
      <c r="AO41" s="257"/>
      <c r="AP41" s="258" t="str">
        <f>AJ46</f>
        <v>真鍋菜津美</v>
      </c>
      <c r="AQ41" s="256"/>
      <c r="AR41" s="256"/>
      <c r="AS41" s="257"/>
      <c r="AT41" s="258" t="str">
        <f>AJ49</f>
        <v>尾藤幸衛</v>
      </c>
      <c r="AU41" s="256"/>
      <c r="AV41" s="256"/>
      <c r="AW41" s="257"/>
      <c r="AX41" s="258" t="str">
        <f>AJ52</f>
        <v>宮内香織</v>
      </c>
      <c r="AY41" s="256"/>
      <c r="AZ41" s="256"/>
      <c r="BA41" s="269"/>
      <c r="BB41" s="255" t="str">
        <f>AJ55</f>
        <v>石井珠子</v>
      </c>
      <c r="BC41" s="256"/>
      <c r="BD41" s="256"/>
      <c r="BE41" s="269"/>
      <c r="BF41" s="270" t="s">
        <v>92</v>
      </c>
      <c r="BG41" s="271"/>
      <c r="BH41" s="271"/>
      <c r="BI41" s="272"/>
      <c r="BJ41" s="3"/>
      <c r="BK41" s="273" t="s">
        <v>93</v>
      </c>
      <c r="BL41" s="259"/>
      <c r="BM41" s="273" t="s">
        <v>94</v>
      </c>
      <c r="BN41" s="260"/>
      <c r="BO41" s="259" t="s">
        <v>95</v>
      </c>
      <c r="BP41" s="259"/>
      <c r="BQ41" s="260"/>
    </row>
    <row r="42" spans="36:69" ht="9" customHeight="1" thickBot="1">
      <c r="AJ42" s="253"/>
      <c r="AK42" s="254"/>
      <c r="AL42" s="261" t="str">
        <f>AJ44</f>
        <v>長野千文</v>
      </c>
      <c r="AM42" s="262"/>
      <c r="AN42" s="262"/>
      <c r="AO42" s="263"/>
      <c r="AP42" s="264" t="str">
        <f>AJ47</f>
        <v>曽我部みのり</v>
      </c>
      <c r="AQ42" s="262"/>
      <c r="AR42" s="262"/>
      <c r="AS42" s="263"/>
      <c r="AT42" s="264" t="str">
        <f>AJ50</f>
        <v>福田聖子</v>
      </c>
      <c r="AU42" s="262"/>
      <c r="AV42" s="262"/>
      <c r="AW42" s="263"/>
      <c r="AX42" s="264" t="str">
        <f>AJ53</f>
        <v>曽根めぐみ</v>
      </c>
      <c r="AY42" s="262"/>
      <c r="AZ42" s="262"/>
      <c r="BA42" s="265"/>
      <c r="BB42" s="261" t="str">
        <f>AJ56</f>
        <v>大西加代子</v>
      </c>
      <c r="BC42" s="262"/>
      <c r="BD42" s="262"/>
      <c r="BE42" s="265"/>
      <c r="BF42" s="266" t="s">
        <v>96</v>
      </c>
      <c r="BG42" s="267"/>
      <c r="BH42" s="267"/>
      <c r="BI42" s="268"/>
      <c r="BJ42" s="3"/>
      <c r="BK42" s="5" t="s">
        <v>97</v>
      </c>
      <c r="BL42" s="6" t="s">
        <v>98</v>
      </c>
      <c r="BM42" s="5" t="s">
        <v>99</v>
      </c>
      <c r="BN42" s="7" t="s">
        <v>100</v>
      </c>
      <c r="BO42" s="6" t="s">
        <v>99</v>
      </c>
      <c r="BP42" s="6" t="s">
        <v>100</v>
      </c>
      <c r="BQ42" s="7" t="s">
        <v>101</v>
      </c>
    </row>
    <row r="43" spans="36:69" ht="9" customHeight="1">
      <c r="AJ43" s="8" t="s">
        <v>51</v>
      </c>
      <c r="AK43" s="9" t="s">
        <v>46</v>
      </c>
      <c r="AL43" s="274"/>
      <c r="AM43" s="275"/>
      <c r="AN43" s="275"/>
      <c r="AO43" s="276"/>
      <c r="AP43" s="10">
        <v>4</v>
      </c>
      <c r="AQ43" s="11" t="str">
        <f>IF(AP43="","","-")</f>
        <v>-</v>
      </c>
      <c r="AR43" s="12">
        <v>15</v>
      </c>
      <c r="AS43" s="281" t="s">
        <v>154</v>
      </c>
      <c r="AT43" s="10">
        <v>15</v>
      </c>
      <c r="AU43" s="13" t="str">
        <f aca="true" t="shared" si="10" ref="AU43:AU48">IF(AT43="","","-")</f>
        <v>-</v>
      </c>
      <c r="AV43" s="14">
        <v>12</v>
      </c>
      <c r="AW43" s="281" t="s">
        <v>154</v>
      </c>
      <c r="AX43" s="15">
        <v>17</v>
      </c>
      <c r="AY43" s="13" t="str">
        <f aca="true" t="shared" si="11" ref="AY43:AY51">IF(AX43="","","-")</f>
        <v>-</v>
      </c>
      <c r="AZ43" s="12">
        <v>15</v>
      </c>
      <c r="BA43" s="281" t="s">
        <v>154</v>
      </c>
      <c r="BB43" s="156">
        <v>8</v>
      </c>
      <c r="BC43" s="13" t="str">
        <f aca="true" t="shared" si="12" ref="BC43:BC54">IF(BB43="","","-")</f>
        <v>-</v>
      </c>
      <c r="BD43" s="156">
        <v>15</v>
      </c>
      <c r="BE43" s="362" t="s">
        <v>154</v>
      </c>
      <c r="BF43" s="283" t="s">
        <v>193</v>
      </c>
      <c r="BG43" s="284"/>
      <c r="BH43" s="284"/>
      <c r="BI43" s="285"/>
      <c r="BJ43" s="3"/>
      <c r="BK43" s="16"/>
      <c r="BL43" s="17"/>
      <c r="BM43" s="16"/>
      <c r="BN43" s="18"/>
      <c r="BO43" s="17"/>
      <c r="BP43" s="17"/>
      <c r="BQ43" s="18"/>
    </row>
    <row r="44" spans="36:69" ht="9" customHeight="1">
      <c r="AJ44" s="8" t="s">
        <v>52</v>
      </c>
      <c r="AK44" s="9" t="s">
        <v>46</v>
      </c>
      <c r="AL44" s="277"/>
      <c r="AM44" s="278"/>
      <c r="AN44" s="278"/>
      <c r="AO44" s="279"/>
      <c r="AP44" s="10">
        <v>7</v>
      </c>
      <c r="AQ44" s="11" t="str">
        <f>IF(AP44="","","-")</f>
        <v>-</v>
      </c>
      <c r="AR44" s="19">
        <v>15</v>
      </c>
      <c r="AS44" s="282"/>
      <c r="AT44" s="10">
        <v>12</v>
      </c>
      <c r="AU44" s="11" t="str">
        <f t="shared" si="10"/>
        <v>-</v>
      </c>
      <c r="AV44" s="12">
        <v>15</v>
      </c>
      <c r="AW44" s="282"/>
      <c r="AX44" s="10">
        <v>9</v>
      </c>
      <c r="AY44" s="11" t="str">
        <f t="shared" si="11"/>
        <v>-</v>
      </c>
      <c r="AZ44" s="12">
        <v>15</v>
      </c>
      <c r="BA44" s="282"/>
      <c r="BB44" s="32">
        <v>7</v>
      </c>
      <c r="BC44" s="11" t="str">
        <f t="shared" si="12"/>
        <v>-</v>
      </c>
      <c r="BD44" s="32">
        <v>15</v>
      </c>
      <c r="BE44" s="363"/>
      <c r="BF44" s="286"/>
      <c r="BG44" s="287"/>
      <c r="BH44" s="287"/>
      <c r="BI44" s="288"/>
      <c r="BJ44" s="3"/>
      <c r="BK44" s="16">
        <f>COUNTIF(AL43:BE45,"○")</f>
        <v>0</v>
      </c>
      <c r="BL44" s="17">
        <f>COUNTIF(AL43:BE45,"×")</f>
        <v>4</v>
      </c>
      <c r="BM44" s="16">
        <f>IF((AP43-AR43)&gt;0,1,0)+IF((AP44-AR44)&gt;0,1,0)+IF((AP45-AR45)&gt;0,1,0)+IF((AT43-AV43)&gt;0,1,0)+IF((AT44-AV44)&gt;0,1,0)+IF((AT45-AV45)&gt;0,1,0)+IF((AX43-AZ43)&gt;0,1,0)+IF((AX44-AZ44)&gt;0,1,0)+IF((AX45-AZ45)&gt;0,1,0)+IF((BB43-BD43)&gt;0,1,0)+IF((BB44-BD44)&gt;0,1,0)+IF((BB45-BD45)&gt;0,1,0)</f>
        <v>2</v>
      </c>
      <c r="BN44" s="18">
        <f>IF((AP43-AR43)&lt;0,1,0)+IF((AP44-AR44)&lt;0,1,0)+IF((AP45-AR45)&lt;0,1,0)+IF((AT43-AV43)&lt;0,1,0)+IF((AT44-AV44)&lt;0,1,0)+IF((AT45-AV45)&lt;0,1,0)+IF((AX43-AZ43)&lt;0,1,0)+IF((AX44-AZ44)&lt;0,1,0)+IF((AX45-AZ45)&lt;0,1,0)+IF((BB43-BD43)&lt;0,1,0)+IF((BB44-BD44)&lt;0,1,0)+IF((BB45-BD45)&lt;0,1,0)</f>
        <v>8</v>
      </c>
      <c r="BO44" s="17">
        <f>SUM(AL43:AL45,AP43:AP45,AT43:AT45,AX43:AX45,BB43:BB45)</f>
        <v>100</v>
      </c>
      <c r="BP44" s="17">
        <f>SUM(AN43:AN45,AR43:AR45,AV43:AV45,AZ43:AZ45,BD43:BD45)</f>
        <v>147</v>
      </c>
      <c r="BQ44" s="18">
        <f>BO44-BP44</f>
        <v>-47</v>
      </c>
    </row>
    <row r="45" spans="36:69" ht="9" customHeight="1">
      <c r="AJ45" s="20"/>
      <c r="AK45" s="21"/>
      <c r="AL45" s="280"/>
      <c r="AM45" s="278"/>
      <c r="AN45" s="278"/>
      <c r="AO45" s="279"/>
      <c r="AP45" s="26"/>
      <c r="AQ45" s="11">
        <f>IF(AP45="","","-")</f>
      </c>
      <c r="AR45" s="12"/>
      <c r="AS45" s="282"/>
      <c r="AT45" s="10">
        <v>9</v>
      </c>
      <c r="AU45" s="11" t="str">
        <f t="shared" si="10"/>
        <v>-</v>
      </c>
      <c r="AV45" s="12">
        <v>15</v>
      </c>
      <c r="AW45" s="282"/>
      <c r="AX45" s="10">
        <v>12</v>
      </c>
      <c r="AY45" s="11" t="str">
        <f t="shared" si="11"/>
        <v>-</v>
      </c>
      <c r="AZ45" s="12">
        <v>15</v>
      </c>
      <c r="BA45" s="282"/>
      <c r="BB45" s="32"/>
      <c r="BC45" s="11">
        <f t="shared" si="12"/>
      </c>
      <c r="BD45" s="32"/>
      <c r="BE45" s="364"/>
      <c r="BF45" s="289" t="s">
        <v>203</v>
      </c>
      <c r="BG45" s="290"/>
      <c r="BH45" s="291" t="s">
        <v>206</v>
      </c>
      <c r="BI45" s="292"/>
      <c r="BJ45" s="3"/>
      <c r="BK45" s="16"/>
      <c r="BL45" s="17"/>
      <c r="BM45" s="16"/>
      <c r="BN45" s="18"/>
      <c r="BO45" s="17"/>
      <c r="BP45" s="17"/>
      <c r="BQ45" s="18"/>
    </row>
    <row r="46" spans="36:69" ht="9" customHeight="1" thickBot="1">
      <c r="AJ46" s="8" t="s">
        <v>17</v>
      </c>
      <c r="AK46" s="23" t="s">
        <v>16</v>
      </c>
      <c r="AL46" s="24">
        <f>IF(AR43="","",AR43)</f>
        <v>15</v>
      </c>
      <c r="AM46" s="41" t="str">
        <f aca="true" t="shared" si="13" ref="AM46:AM53">IF(AL46="","","-")</f>
        <v>-</v>
      </c>
      <c r="AN46" s="23">
        <f>IF(AP43="","",AP43)</f>
        <v>4</v>
      </c>
      <c r="AO46" s="293" t="str">
        <f>IF(AS43="","",IF(AS43="○","×",IF(AS43="×","○")))</f>
        <v>○</v>
      </c>
      <c r="AP46" s="296"/>
      <c r="AQ46" s="297"/>
      <c r="AR46" s="297"/>
      <c r="AS46" s="298"/>
      <c r="AT46" s="101">
        <v>15</v>
      </c>
      <c r="AU46" s="41" t="str">
        <f t="shared" si="10"/>
        <v>-</v>
      </c>
      <c r="AV46" s="102">
        <v>9</v>
      </c>
      <c r="AW46" s="303" t="s">
        <v>160</v>
      </c>
      <c r="AX46" s="103">
        <v>15</v>
      </c>
      <c r="AY46" s="41" t="str">
        <f t="shared" si="11"/>
        <v>-</v>
      </c>
      <c r="AZ46" s="102">
        <v>10</v>
      </c>
      <c r="BA46" s="303" t="s">
        <v>155</v>
      </c>
      <c r="BB46" s="157">
        <v>15</v>
      </c>
      <c r="BC46" s="41" t="str">
        <f t="shared" si="12"/>
        <v>-</v>
      </c>
      <c r="BD46" s="157">
        <v>12</v>
      </c>
      <c r="BE46" s="365" t="s">
        <v>155</v>
      </c>
      <c r="BF46" s="305" t="s">
        <v>161</v>
      </c>
      <c r="BG46" s="306"/>
      <c r="BH46" s="306"/>
      <c r="BI46" s="307"/>
      <c r="BJ46" s="3"/>
      <c r="BK46" s="27"/>
      <c r="BL46" s="28"/>
      <c r="BM46" s="27"/>
      <c r="BN46" s="29"/>
      <c r="BO46" s="28"/>
      <c r="BP46" s="28"/>
      <c r="BQ46" s="29"/>
    </row>
    <row r="47" spans="2:69" ht="9" customHeight="1">
      <c r="B47" s="251" t="s">
        <v>117</v>
      </c>
      <c r="C47" s="252"/>
      <c r="D47" s="255" t="str">
        <f>B49</f>
        <v>宗次一光</v>
      </c>
      <c r="E47" s="256"/>
      <c r="F47" s="256"/>
      <c r="G47" s="257"/>
      <c r="H47" s="258" t="str">
        <f>B52</f>
        <v>福田明彦</v>
      </c>
      <c r="I47" s="256"/>
      <c r="J47" s="256"/>
      <c r="K47" s="257"/>
      <c r="L47" s="258" t="str">
        <f>B55</f>
        <v>森實政臣</v>
      </c>
      <c r="M47" s="256"/>
      <c r="N47" s="256"/>
      <c r="O47" s="257"/>
      <c r="P47" s="258" t="str">
        <f>B58</f>
        <v>鈴木貴</v>
      </c>
      <c r="Q47" s="256"/>
      <c r="R47" s="256"/>
      <c r="S47" s="269"/>
      <c r="T47" s="270" t="s">
        <v>92</v>
      </c>
      <c r="U47" s="271"/>
      <c r="V47" s="271"/>
      <c r="W47" s="272"/>
      <c r="X47" s="3"/>
      <c r="Y47" s="273" t="s">
        <v>93</v>
      </c>
      <c r="Z47" s="259"/>
      <c r="AA47" s="273" t="s">
        <v>94</v>
      </c>
      <c r="AB47" s="260"/>
      <c r="AC47" s="259" t="s">
        <v>95</v>
      </c>
      <c r="AD47" s="259"/>
      <c r="AE47" s="260"/>
      <c r="AJ47" s="8" t="s">
        <v>18</v>
      </c>
      <c r="AK47" s="9" t="s">
        <v>16</v>
      </c>
      <c r="AL47" s="30">
        <f>IF(AR44="","",AR44)</f>
        <v>15</v>
      </c>
      <c r="AM47" s="11" t="str">
        <f t="shared" si="13"/>
        <v>-</v>
      </c>
      <c r="AN47" s="9">
        <f>IF(AP44="","",AP44)</f>
        <v>7</v>
      </c>
      <c r="AO47" s="294"/>
      <c r="AP47" s="299"/>
      <c r="AQ47" s="278"/>
      <c r="AR47" s="278"/>
      <c r="AS47" s="279"/>
      <c r="AT47" s="25">
        <v>15</v>
      </c>
      <c r="AU47" s="11" t="str">
        <f t="shared" si="10"/>
        <v>-</v>
      </c>
      <c r="AV47" s="12">
        <v>3</v>
      </c>
      <c r="AW47" s="282"/>
      <c r="AX47" s="31">
        <v>12</v>
      </c>
      <c r="AY47" s="11" t="str">
        <f t="shared" si="11"/>
        <v>-</v>
      </c>
      <c r="AZ47" s="32">
        <v>15</v>
      </c>
      <c r="BA47" s="282"/>
      <c r="BB47" s="32">
        <v>15</v>
      </c>
      <c r="BC47" s="11" t="str">
        <f t="shared" si="12"/>
        <v>-</v>
      </c>
      <c r="BD47" s="32">
        <v>10</v>
      </c>
      <c r="BE47" s="363"/>
      <c r="BF47" s="286"/>
      <c r="BG47" s="287"/>
      <c r="BH47" s="287"/>
      <c r="BI47" s="288"/>
      <c r="BJ47" s="3"/>
      <c r="BK47" s="16">
        <f>COUNTIF(AL46:BE48,"○")</f>
        <v>4</v>
      </c>
      <c r="BL47" s="17">
        <f>COUNTIF(AL46:BE48,"×")</f>
        <v>0</v>
      </c>
      <c r="BM47" s="16">
        <f>IF((AR43-AP43)&gt;0,1,0)+IF((AR44-AP44)&gt;0,1,0)+IF((AR45-AP45)&gt;0,1,0)+IF((AT46-AV46)&gt;0,1,0)+IF((AT47-AV47)&gt;0,1,0)+IF((AT48-AV48)&gt;0,1,0)+IF((AX46-AZ46)&gt;0,1,0)+IF((AX47-AZ47)&gt;0,1,0)+IF((AX48-AZ48)&gt;0,1,0)+IF((BB46-BD46)&gt;0,1,0)+IF((BB47-BD47)&gt;0,1,0)+IF((BB48-BD48)&gt;0,1,0)</f>
        <v>8</v>
      </c>
      <c r="BN47" s="18">
        <f>IF((AR43-AP43)&lt;0,1,0)+IF((AR44-AP44)&lt;0,1,0)+IF((AR45-AP45)&lt;0,1,0)+IF((AT46-AV46)&lt;0,1,0)+IF((AT47-AV47)&lt;0,1,0)+IF((AT48-AV48)&lt;0,1,0)+IF((AX46-AZ46)&lt;0,1,0)+IF((AX47-AZ47)&lt;0,1,0)+IF((AX48-AZ48)&lt;0,1,0)+IF((BB46-BD46)&lt;0,1,0)+IF((BB47-BD47)&lt;0,1,0)+IF((BB48-BD48)&lt;0,1,0)</f>
        <v>1</v>
      </c>
      <c r="BO47" s="17">
        <f>SUM(AL46:AL48,AP46:AP48,AT46:AT48,AX46:AX48,BB46:BB48)</f>
        <v>132</v>
      </c>
      <c r="BP47" s="17">
        <f>SUM(AN46:AN48,AR46:AR48,AV46:AV48,AZ46:AZ48,BD46:BD48)</f>
        <v>82</v>
      </c>
      <c r="BQ47" s="18">
        <f>BO47-BP47</f>
        <v>50</v>
      </c>
    </row>
    <row r="48" spans="2:69" ht="9" customHeight="1" thickBot="1">
      <c r="B48" s="253"/>
      <c r="C48" s="254"/>
      <c r="D48" s="261" t="str">
        <f>B50</f>
        <v>南晴夫</v>
      </c>
      <c r="E48" s="262"/>
      <c r="F48" s="262"/>
      <c r="G48" s="263"/>
      <c r="H48" s="264" t="str">
        <f>B53</f>
        <v>三原壮司</v>
      </c>
      <c r="I48" s="262"/>
      <c r="J48" s="262"/>
      <c r="K48" s="263"/>
      <c r="L48" s="264" t="str">
        <f>B56</f>
        <v>真木誠</v>
      </c>
      <c r="M48" s="262"/>
      <c r="N48" s="262"/>
      <c r="O48" s="263"/>
      <c r="P48" s="264" t="str">
        <f>B59</f>
        <v>高木もこみち</v>
      </c>
      <c r="Q48" s="262"/>
      <c r="R48" s="262"/>
      <c r="S48" s="265"/>
      <c r="T48" s="266" t="s">
        <v>96</v>
      </c>
      <c r="U48" s="267"/>
      <c r="V48" s="267"/>
      <c r="W48" s="268"/>
      <c r="X48" s="3"/>
      <c r="Y48" s="5" t="s">
        <v>97</v>
      </c>
      <c r="Z48" s="6" t="s">
        <v>98</v>
      </c>
      <c r="AA48" s="5" t="s">
        <v>99</v>
      </c>
      <c r="AB48" s="7" t="s">
        <v>100</v>
      </c>
      <c r="AC48" s="6" t="s">
        <v>99</v>
      </c>
      <c r="AD48" s="6" t="s">
        <v>100</v>
      </c>
      <c r="AE48" s="7" t="s">
        <v>101</v>
      </c>
      <c r="AJ48" s="20"/>
      <c r="AK48" s="33"/>
      <c r="AL48" s="20">
        <f>IF(AR45="","",AR45)</f>
      </c>
      <c r="AM48" s="22">
        <f t="shared" si="13"/>
      </c>
      <c r="AN48" s="33">
        <f>IF(AP45="","",AP45)</f>
      </c>
      <c r="AO48" s="295"/>
      <c r="AP48" s="300"/>
      <c r="AQ48" s="301"/>
      <c r="AR48" s="301"/>
      <c r="AS48" s="302"/>
      <c r="AT48" s="34"/>
      <c r="AU48" s="22">
        <f t="shared" si="10"/>
      </c>
      <c r="AV48" s="35"/>
      <c r="AW48" s="304"/>
      <c r="AX48" s="36">
        <v>15</v>
      </c>
      <c r="AY48" s="22" t="str">
        <f t="shared" si="11"/>
        <v>-</v>
      </c>
      <c r="AZ48" s="37">
        <v>12</v>
      </c>
      <c r="BA48" s="304"/>
      <c r="BB48" s="37"/>
      <c r="BC48" s="22">
        <f t="shared" si="12"/>
      </c>
      <c r="BD48" s="37"/>
      <c r="BE48" s="364"/>
      <c r="BF48" s="308" t="s">
        <v>167</v>
      </c>
      <c r="BG48" s="309"/>
      <c r="BH48" s="310" t="s">
        <v>203</v>
      </c>
      <c r="BI48" s="311"/>
      <c r="BJ48" s="3"/>
      <c r="BK48" s="38"/>
      <c r="BL48" s="39"/>
      <c r="BM48" s="38"/>
      <c r="BN48" s="40"/>
      <c r="BO48" s="39"/>
      <c r="BP48" s="39"/>
      <c r="BQ48" s="40"/>
    </row>
    <row r="49" spans="2:69" ht="9" customHeight="1">
      <c r="B49" s="8" t="s">
        <v>5</v>
      </c>
      <c r="C49" s="9" t="s">
        <v>119</v>
      </c>
      <c r="D49" s="274"/>
      <c r="E49" s="275"/>
      <c r="F49" s="275"/>
      <c r="G49" s="276"/>
      <c r="H49" s="10">
        <v>15</v>
      </c>
      <c r="I49" s="11" t="str">
        <f>IF(H49="","","-")</f>
        <v>-</v>
      </c>
      <c r="J49" s="12">
        <v>11</v>
      </c>
      <c r="K49" s="281" t="s">
        <v>154</v>
      </c>
      <c r="L49" s="10">
        <v>8</v>
      </c>
      <c r="M49" s="13" t="str">
        <f aca="true" t="shared" si="14" ref="M49:M54">IF(L49="","","-")</f>
        <v>-</v>
      </c>
      <c r="N49" s="14">
        <v>15</v>
      </c>
      <c r="O49" s="281" t="s">
        <v>159</v>
      </c>
      <c r="P49" s="15">
        <v>15</v>
      </c>
      <c r="Q49" s="13" t="str">
        <f aca="true" t="shared" si="15" ref="Q49:Q57">IF(P49="","","-")</f>
        <v>-</v>
      </c>
      <c r="R49" s="12">
        <v>2</v>
      </c>
      <c r="S49" s="281" t="s">
        <v>160</v>
      </c>
      <c r="T49" s="283" t="s">
        <v>153</v>
      </c>
      <c r="U49" s="284"/>
      <c r="V49" s="284"/>
      <c r="W49" s="285"/>
      <c r="X49" s="3"/>
      <c r="Y49" s="16"/>
      <c r="Z49" s="17"/>
      <c r="AA49" s="16"/>
      <c r="AB49" s="18"/>
      <c r="AC49" s="17"/>
      <c r="AD49" s="17"/>
      <c r="AE49" s="18"/>
      <c r="AJ49" s="30" t="s">
        <v>55</v>
      </c>
      <c r="AK49" s="9" t="s">
        <v>46</v>
      </c>
      <c r="AL49" s="30">
        <f>IF(AV43="","",AV43)</f>
        <v>12</v>
      </c>
      <c r="AM49" s="11" t="str">
        <f t="shared" si="13"/>
        <v>-</v>
      </c>
      <c r="AN49" s="9">
        <f>IF(AT43="","",AT43)</f>
        <v>15</v>
      </c>
      <c r="AO49" s="294" t="str">
        <f>IF(AW43="","",IF(AW43="○","×",IF(AW43="×","○")))</f>
        <v>○</v>
      </c>
      <c r="AP49" s="42">
        <f>IF(AV46="","",AV46)</f>
        <v>9</v>
      </c>
      <c r="AQ49" s="11" t="str">
        <f aca="true" t="shared" si="16" ref="AQ49:AQ56">IF(AP49="","","-")</f>
        <v>-</v>
      </c>
      <c r="AR49" s="9">
        <f>IF(AT46="","",AT46)</f>
        <v>15</v>
      </c>
      <c r="AS49" s="294" t="str">
        <f>IF(AW46="","",IF(AW46="○","×",IF(AW46="×","○")))</f>
        <v>×</v>
      </c>
      <c r="AT49" s="299"/>
      <c r="AU49" s="278"/>
      <c r="AV49" s="278"/>
      <c r="AW49" s="279"/>
      <c r="AX49" s="25">
        <v>11</v>
      </c>
      <c r="AY49" s="11" t="str">
        <f t="shared" si="11"/>
        <v>-</v>
      </c>
      <c r="AZ49" s="12">
        <v>15</v>
      </c>
      <c r="BA49" s="282" t="s">
        <v>154</v>
      </c>
      <c r="BB49" s="32">
        <v>8</v>
      </c>
      <c r="BC49" s="11" t="str">
        <f t="shared" si="12"/>
        <v>-</v>
      </c>
      <c r="BD49" s="32">
        <v>15</v>
      </c>
      <c r="BE49" s="365" t="s">
        <v>154</v>
      </c>
      <c r="BF49" s="286" t="s">
        <v>164</v>
      </c>
      <c r="BG49" s="287"/>
      <c r="BH49" s="287"/>
      <c r="BI49" s="288"/>
      <c r="BJ49" s="3"/>
      <c r="BK49" s="16"/>
      <c r="BL49" s="17"/>
      <c r="BM49" s="16"/>
      <c r="BN49" s="18"/>
      <c r="BO49" s="17"/>
      <c r="BP49" s="17"/>
      <c r="BQ49" s="18"/>
    </row>
    <row r="50" spans="2:69" ht="9" customHeight="1">
      <c r="B50" s="8" t="s">
        <v>6</v>
      </c>
      <c r="C50" s="9" t="s">
        <v>119</v>
      </c>
      <c r="D50" s="277"/>
      <c r="E50" s="278"/>
      <c r="F50" s="278"/>
      <c r="G50" s="279"/>
      <c r="H50" s="10">
        <v>12</v>
      </c>
      <c r="I50" s="11" t="str">
        <f>IF(H50="","","-")</f>
        <v>-</v>
      </c>
      <c r="J50" s="19">
        <v>15</v>
      </c>
      <c r="K50" s="282"/>
      <c r="L50" s="10">
        <v>15</v>
      </c>
      <c r="M50" s="11" t="str">
        <f t="shared" si="14"/>
        <v>-</v>
      </c>
      <c r="N50" s="12">
        <v>10</v>
      </c>
      <c r="O50" s="282"/>
      <c r="P50" s="10">
        <v>15</v>
      </c>
      <c r="Q50" s="11" t="str">
        <f t="shared" si="15"/>
        <v>-</v>
      </c>
      <c r="R50" s="12">
        <v>9</v>
      </c>
      <c r="S50" s="282"/>
      <c r="T50" s="286"/>
      <c r="U50" s="287"/>
      <c r="V50" s="287"/>
      <c r="W50" s="288"/>
      <c r="X50" s="3"/>
      <c r="Y50" s="16">
        <f>COUNTIF(D49:S51,"○")</f>
        <v>2</v>
      </c>
      <c r="Z50" s="17">
        <f>COUNTIF(D49:S51,"×")</f>
        <v>1</v>
      </c>
      <c r="AA50" s="16">
        <f>IF((H49-J49)&gt;0,1,0)+IF((H50-J50)&gt;0,1,0)+IF((H51-J51)&gt;0,1,0)+IF((L49-N49)&gt;0,1,0)+IF((L50-N50)&gt;0,1,0)+IF((L51-N51)&gt;0,1,0)+IF((P49-R49)&gt;0,1,0)+IF((P50-R50)&gt;0,1,0)+IF((P51-R51)&gt;0,1,0)</f>
        <v>5</v>
      </c>
      <c r="AB50" s="18">
        <f>IF((H49-J49)&lt;0,1,0)+IF((H50-J50)&lt;0,1,0)+IF((H51-J51)&lt;0,1,0)+IF((L49-N49)&lt;0,1,0)+IF((L50-N50)&lt;0,1,0)+IF((L51-N51)&lt;0,1,0)+IF((P49-R49)&lt;0,1,0)+IF((P50-R50)&lt;0,1,0)+IF((P51-R51)&lt;0,1,0)</f>
        <v>3</v>
      </c>
      <c r="AC50" s="17">
        <f>SUM(D49:D51,H49:H51,L49:L51,P49:P51)</f>
        <v>106</v>
      </c>
      <c r="AD50" s="17">
        <f>SUM(F49:F51,J49:J51,N49:N51,R49:R51)</f>
        <v>83</v>
      </c>
      <c r="AE50" s="18">
        <f>AC50-AD50</f>
        <v>23</v>
      </c>
      <c r="AJ50" s="30" t="s">
        <v>56</v>
      </c>
      <c r="AK50" s="9" t="s">
        <v>46</v>
      </c>
      <c r="AL50" s="30">
        <f>IF(AV44="","",AV44)</f>
        <v>15</v>
      </c>
      <c r="AM50" s="11" t="str">
        <f t="shared" si="13"/>
        <v>-</v>
      </c>
      <c r="AN50" s="9">
        <f>IF(AT44="","",AT44)</f>
        <v>12</v>
      </c>
      <c r="AO50" s="294"/>
      <c r="AP50" s="42">
        <f>IF(AV47="","",AV47)</f>
        <v>3</v>
      </c>
      <c r="AQ50" s="11" t="str">
        <f t="shared" si="16"/>
        <v>-</v>
      </c>
      <c r="AR50" s="9">
        <f>IF(AT47="","",AT47)</f>
        <v>15</v>
      </c>
      <c r="AS50" s="294"/>
      <c r="AT50" s="299"/>
      <c r="AU50" s="278"/>
      <c r="AV50" s="278"/>
      <c r="AW50" s="279"/>
      <c r="AX50" s="25">
        <v>12</v>
      </c>
      <c r="AY50" s="11" t="str">
        <f t="shared" si="11"/>
        <v>-</v>
      </c>
      <c r="AZ50" s="32">
        <v>15</v>
      </c>
      <c r="BA50" s="282"/>
      <c r="BB50" s="32">
        <v>15</v>
      </c>
      <c r="BC50" s="11" t="str">
        <f t="shared" si="12"/>
        <v>-</v>
      </c>
      <c r="BD50" s="32">
        <v>12</v>
      </c>
      <c r="BE50" s="363"/>
      <c r="BF50" s="286"/>
      <c r="BG50" s="287"/>
      <c r="BH50" s="287"/>
      <c r="BI50" s="288"/>
      <c r="BJ50" s="3"/>
      <c r="BK50" s="16">
        <f>COUNTIF(AL49:BE51,"○")</f>
        <v>1</v>
      </c>
      <c r="BL50" s="17">
        <f>COUNTIF(AL49:BE51,"×")</f>
        <v>3</v>
      </c>
      <c r="BM50" s="16">
        <f>IF((AV43-AT43)&gt;0,1,0)+IF((AV44-AT44)&gt;0,1,0)+IF((AV45-AT45)&gt;0,1,0)+IF((AV46-AT46)&gt;0,1,0)+IF((AV47-AT47)&gt;0,1,0)+IF((AV48-AT48)&gt;0,1,0)+IF((AX49-AZ49)&gt;0,1,0)+IF((AX50-AZ50)&gt;0,1,0)+IF((AX51-AZ51)&gt;0,1,0)+IF((BB49-BD49)&gt;0,1,0)+IF((BB50-BD50)&gt;0,1,0)+IF((BB51-BD51)&gt;0,1,0)</f>
        <v>3</v>
      </c>
      <c r="BN50" s="18">
        <f>IF((AV43-AT43)&lt;0,1,0)+IF((AV44-AT44)&lt;0,1,0)+IF((AV45-AT45)&lt;0,1,0)+IF((AV46-AT46)&lt;0,1,0)+IF((AV47-AT47)&lt;0,1,0)+IF((AV48-AT48)&lt;0,1,0)+IF((AX49-AZ49)&lt;0,1,0)+IF((AX50-AZ50)&lt;0,1,0)+IF((AX51-AZ51)&lt;0,1,0)+IF((BB49-BD49)&lt;0,1,0)+IF((BB50-BD50)&lt;0,1,0)+IF((BB51-BD51)&lt;0,1,0)</f>
        <v>7</v>
      </c>
      <c r="BO50" s="17">
        <f>SUM(AL49:AL51,AP49:AP51,AT49:AT51,AX49:AX51,BB49:BB51)</f>
        <v>104</v>
      </c>
      <c r="BP50" s="17">
        <f>SUM(AN49:AN51,AR49:AR51,AV49:AV51,AZ49:AZ51,BD49:BD51)</f>
        <v>138</v>
      </c>
      <c r="BQ50" s="18">
        <f>BO50-BP50</f>
        <v>-34</v>
      </c>
    </row>
    <row r="51" spans="2:69" ht="9" customHeight="1">
      <c r="B51" s="20"/>
      <c r="C51" s="21"/>
      <c r="D51" s="280"/>
      <c r="E51" s="278"/>
      <c r="F51" s="278"/>
      <c r="G51" s="279"/>
      <c r="H51" s="26">
        <v>11</v>
      </c>
      <c r="I51" s="11" t="str">
        <f>IF(H51="","","-")</f>
        <v>-</v>
      </c>
      <c r="J51" s="12">
        <v>15</v>
      </c>
      <c r="K51" s="282"/>
      <c r="L51" s="10">
        <v>15</v>
      </c>
      <c r="M51" s="11" t="str">
        <f t="shared" si="14"/>
        <v>-</v>
      </c>
      <c r="N51" s="12">
        <v>6</v>
      </c>
      <c r="O51" s="282"/>
      <c r="P51" s="10"/>
      <c r="Q51" s="11">
        <f t="shared" si="15"/>
      </c>
      <c r="R51" s="12"/>
      <c r="S51" s="282"/>
      <c r="T51" s="289" t="s">
        <v>153</v>
      </c>
      <c r="U51" s="290"/>
      <c r="V51" s="291" t="s">
        <v>161</v>
      </c>
      <c r="W51" s="292"/>
      <c r="X51" s="3"/>
      <c r="Y51" s="16"/>
      <c r="Z51" s="17"/>
      <c r="AA51" s="16"/>
      <c r="AB51" s="18"/>
      <c r="AC51" s="17"/>
      <c r="AD51" s="17"/>
      <c r="AE51" s="18"/>
      <c r="AJ51" s="20"/>
      <c r="AK51" s="21"/>
      <c r="AL51" s="20">
        <f>IF(AV45="","",AV45)</f>
        <v>15</v>
      </c>
      <c r="AM51" s="11" t="str">
        <f t="shared" si="13"/>
        <v>-</v>
      </c>
      <c r="AN51" s="9">
        <f>IF(AT45="","",AT45)</f>
        <v>9</v>
      </c>
      <c r="AO51" s="294"/>
      <c r="AP51" s="42">
        <f>IF(AV48="","",AV48)</f>
      </c>
      <c r="AQ51" s="11">
        <f t="shared" si="16"/>
      </c>
      <c r="AR51" s="9">
        <f>IF(AT48="","",AT48)</f>
      </c>
      <c r="AS51" s="294"/>
      <c r="AT51" s="299"/>
      <c r="AU51" s="278"/>
      <c r="AV51" s="278"/>
      <c r="AW51" s="279"/>
      <c r="AX51" s="31"/>
      <c r="AY51" s="11">
        <f t="shared" si="11"/>
      </c>
      <c r="AZ51" s="104"/>
      <c r="BA51" s="282"/>
      <c r="BB51" s="32">
        <v>4</v>
      </c>
      <c r="BC51" s="11" t="str">
        <f t="shared" si="12"/>
        <v>-</v>
      </c>
      <c r="BD51" s="32">
        <v>15</v>
      </c>
      <c r="BE51" s="364"/>
      <c r="BF51" s="289" t="s">
        <v>161</v>
      </c>
      <c r="BG51" s="290"/>
      <c r="BH51" s="291" t="s">
        <v>162</v>
      </c>
      <c r="BI51" s="292"/>
      <c r="BJ51" s="3"/>
      <c r="BK51" s="16"/>
      <c r="BL51" s="17"/>
      <c r="BM51" s="16"/>
      <c r="BN51" s="18"/>
      <c r="BO51" s="17"/>
      <c r="BP51" s="17"/>
      <c r="BQ51" s="18"/>
    </row>
    <row r="52" spans="2:69" ht="9" customHeight="1">
      <c r="B52" s="8" t="s">
        <v>47</v>
      </c>
      <c r="C52" s="23" t="s">
        <v>46</v>
      </c>
      <c r="D52" s="24">
        <f>IF(J49="","",J49)</f>
        <v>11</v>
      </c>
      <c r="E52" s="41" t="str">
        <f aca="true" t="shared" si="17" ref="E52:E60">IF(D52="","","-")</f>
        <v>-</v>
      </c>
      <c r="F52" s="23">
        <f>IF(H49="","",H49)</f>
        <v>15</v>
      </c>
      <c r="G52" s="293" t="str">
        <f>IF(K49="","",IF(K49="○","×",IF(K49="×","○")))</f>
        <v>○</v>
      </c>
      <c r="H52" s="296"/>
      <c r="I52" s="297"/>
      <c r="J52" s="297"/>
      <c r="K52" s="298"/>
      <c r="L52" s="101">
        <v>15</v>
      </c>
      <c r="M52" s="41" t="str">
        <f t="shared" si="14"/>
        <v>-</v>
      </c>
      <c r="N52" s="102">
        <v>10</v>
      </c>
      <c r="O52" s="303" t="s">
        <v>155</v>
      </c>
      <c r="P52" s="103">
        <v>15</v>
      </c>
      <c r="Q52" s="41" t="str">
        <f t="shared" si="15"/>
        <v>-</v>
      </c>
      <c r="R52" s="102">
        <v>7</v>
      </c>
      <c r="S52" s="303" t="s">
        <v>155</v>
      </c>
      <c r="T52" s="305" t="s">
        <v>161</v>
      </c>
      <c r="U52" s="306"/>
      <c r="V52" s="306"/>
      <c r="W52" s="307"/>
      <c r="X52" s="3"/>
      <c r="Y52" s="27"/>
      <c r="Z52" s="28"/>
      <c r="AA52" s="27"/>
      <c r="AB52" s="29"/>
      <c r="AC52" s="28"/>
      <c r="AD52" s="28"/>
      <c r="AE52" s="29"/>
      <c r="AJ52" s="43" t="s">
        <v>19</v>
      </c>
      <c r="AK52" s="23" t="s">
        <v>90</v>
      </c>
      <c r="AL52" s="30">
        <f>IF(AZ43="","",AZ43)</f>
        <v>15</v>
      </c>
      <c r="AM52" s="41" t="str">
        <f t="shared" si="13"/>
        <v>-</v>
      </c>
      <c r="AN52" s="23">
        <f>IF(AX43="","",AX43)</f>
        <v>17</v>
      </c>
      <c r="AO52" s="293" t="str">
        <f>IF(BA43="","",IF(BA43="○","×",IF(BA43="×","○")))</f>
        <v>○</v>
      </c>
      <c r="AP52" s="44">
        <f>IF(AZ46="","",AZ46)</f>
        <v>10</v>
      </c>
      <c r="AQ52" s="41" t="str">
        <f t="shared" si="16"/>
        <v>-</v>
      </c>
      <c r="AR52" s="23">
        <f>IF(AX46="","",AX46)</f>
        <v>15</v>
      </c>
      <c r="AS52" s="293" t="str">
        <f>IF(BA46="","",IF(BA46="○","×",IF(BA46="×","○")))</f>
        <v>×</v>
      </c>
      <c r="AT52" s="44">
        <f>IF(AZ49="","",AZ49)</f>
        <v>15</v>
      </c>
      <c r="AU52" s="41" t="str">
        <f aca="true" t="shared" si="18" ref="AU52:AU57">IF(AT52="","","-")</f>
        <v>-</v>
      </c>
      <c r="AV52" s="23">
        <f>IF(AX49="","",AX49)</f>
        <v>11</v>
      </c>
      <c r="AW52" s="293" t="str">
        <f>IF(BA49="","",IF(BA49="○","×",IF(BA49="×","○")))</f>
        <v>○</v>
      </c>
      <c r="AX52" s="296"/>
      <c r="AY52" s="297"/>
      <c r="AZ52" s="297"/>
      <c r="BA52" s="297"/>
      <c r="BB52" s="103">
        <v>11</v>
      </c>
      <c r="BC52" s="41" t="str">
        <f t="shared" si="12"/>
        <v>-</v>
      </c>
      <c r="BD52" s="157">
        <v>15</v>
      </c>
      <c r="BE52" s="365" t="s">
        <v>154</v>
      </c>
      <c r="BF52" s="306" t="s">
        <v>204</v>
      </c>
      <c r="BG52" s="306"/>
      <c r="BH52" s="306"/>
      <c r="BI52" s="307"/>
      <c r="BJ52" s="3"/>
      <c r="BK52" s="27"/>
      <c r="BL52" s="28"/>
      <c r="BM52" s="27"/>
      <c r="BN52" s="29"/>
      <c r="BO52" s="28"/>
      <c r="BP52" s="28"/>
      <c r="BQ52" s="29"/>
    </row>
    <row r="53" spans="2:69" ht="9" customHeight="1">
      <c r="B53" s="8" t="s">
        <v>48</v>
      </c>
      <c r="C53" s="9" t="s">
        <v>46</v>
      </c>
      <c r="D53" s="30">
        <f>IF(J50="","",J50)</f>
        <v>15</v>
      </c>
      <c r="E53" s="11" t="str">
        <f t="shared" si="17"/>
        <v>-</v>
      </c>
      <c r="F53" s="9">
        <f>IF(H50="","",H50)</f>
        <v>12</v>
      </c>
      <c r="G53" s="294"/>
      <c r="H53" s="299"/>
      <c r="I53" s="278"/>
      <c r="J53" s="278"/>
      <c r="K53" s="279"/>
      <c r="L53" s="25">
        <v>15</v>
      </c>
      <c r="M53" s="11" t="str">
        <f t="shared" si="14"/>
        <v>-</v>
      </c>
      <c r="N53" s="12">
        <v>6</v>
      </c>
      <c r="O53" s="282"/>
      <c r="P53" s="31">
        <v>15</v>
      </c>
      <c r="Q53" s="11" t="str">
        <f t="shared" si="15"/>
        <v>-</v>
      </c>
      <c r="R53" s="32">
        <v>9</v>
      </c>
      <c r="S53" s="282"/>
      <c r="T53" s="286"/>
      <c r="U53" s="287"/>
      <c r="V53" s="287"/>
      <c r="W53" s="288"/>
      <c r="X53" s="3"/>
      <c r="Y53" s="16">
        <f>COUNTIF(D52:S54,"○")</f>
        <v>3</v>
      </c>
      <c r="Z53" s="17">
        <f>COUNTIF(D52:S54,"×")</f>
        <v>0</v>
      </c>
      <c r="AA53" s="16">
        <f>IF((J49-H49)&gt;0,1,0)+IF((J50-H50)&gt;0,1,0)+IF((J51-H51)&gt;0,1,0)+IF((L52-N52)&gt;0,1,0)+IF((L53-N53)&gt;0,1,0)+IF((L54-N54)&gt;0,1,0)+IF((P52-R52)&gt;0,1,0)+IF((P53-R53)&gt;0,1,0)+IF((P54-R54)&gt;0,1,0)</f>
        <v>6</v>
      </c>
      <c r="AB53" s="18">
        <f>IF((J49-H49)&lt;0,1,0)+IF((J50-H50)&lt;0,1,0)+IF((J51-H51)&lt;0,1,0)+IF((L52-N52)&lt;0,1,0)+IF((L53-N53)&lt;0,1,0)+IF((L54-N54)&lt;0,1,0)+IF((P52-R52)&lt;0,1,0)+IF((P53-R53)&lt;0,1,0)+IF((P54-R54)&lt;0,1,0)</f>
        <v>1</v>
      </c>
      <c r="AC53" s="17">
        <f>SUM(D52:D54,H52:H54,L52:L54,P52:P54)</f>
        <v>101</v>
      </c>
      <c r="AD53" s="17">
        <f>SUM(F52:F54,J52:J54,N52:N54,R52:R54)</f>
        <v>70</v>
      </c>
      <c r="AE53" s="18">
        <f>AC53-AD53</f>
        <v>31</v>
      </c>
      <c r="AJ53" s="30" t="s">
        <v>21</v>
      </c>
      <c r="AK53" s="9" t="s">
        <v>16</v>
      </c>
      <c r="AL53" s="30">
        <f>IF(AZ44="","",AZ44)</f>
        <v>15</v>
      </c>
      <c r="AM53" s="11" t="str">
        <f t="shared" si="13"/>
        <v>-</v>
      </c>
      <c r="AN53" s="9">
        <f>IF(AX44="","",AX44)</f>
        <v>9</v>
      </c>
      <c r="AO53" s="294" t="str">
        <f>IF(AQ50="","",AQ50)</f>
        <v>-</v>
      </c>
      <c r="AP53" s="42">
        <f>IF(AZ47="","",AZ47)</f>
        <v>15</v>
      </c>
      <c r="AQ53" s="11" t="str">
        <f t="shared" si="16"/>
        <v>-</v>
      </c>
      <c r="AR53" s="9">
        <f>IF(AX47="","",AX47)</f>
        <v>12</v>
      </c>
      <c r="AS53" s="294">
        <f>IF(AU50="","",AU50)</f>
      </c>
      <c r="AT53" s="45">
        <f>IF(AZ50="","",AZ50)</f>
        <v>15</v>
      </c>
      <c r="AU53" s="11" t="str">
        <f t="shared" si="18"/>
        <v>-</v>
      </c>
      <c r="AV53" s="9">
        <f>IF(AX50="","",AX50)</f>
        <v>12</v>
      </c>
      <c r="AW53" s="294" t="str">
        <f>IF(AY50="","",AY50)</f>
        <v>-</v>
      </c>
      <c r="AX53" s="299"/>
      <c r="AY53" s="278"/>
      <c r="AZ53" s="278"/>
      <c r="BA53" s="278"/>
      <c r="BB53" s="26">
        <v>11</v>
      </c>
      <c r="BC53" s="11" t="str">
        <f t="shared" si="12"/>
        <v>-</v>
      </c>
      <c r="BD53" s="32">
        <v>15</v>
      </c>
      <c r="BE53" s="363"/>
      <c r="BF53" s="287"/>
      <c r="BG53" s="287"/>
      <c r="BH53" s="287"/>
      <c r="BI53" s="288"/>
      <c r="BJ53" s="3"/>
      <c r="BK53" s="16">
        <f>COUNTIF(AL52:BE54,"○")</f>
        <v>2</v>
      </c>
      <c r="BL53" s="17">
        <f>COUNTIF(AL52:BE54,"×")</f>
        <v>2</v>
      </c>
      <c r="BM53" s="16">
        <f>IF((AZ46-AX46)&gt;0,1,0)+IF((AZ47-AX47)&gt;0,1,0)+IF((AZ48-AX48)&gt;0,1,0)+IF((AZ49-AX49)&gt;0,1,0)+IF((AZ50-AX50)&gt;0,1,0)+IF((AZ51-AX51)&gt;0,1,0)+IF((AZ43-AX43)&gt;0,1,0)+IF((AZ44-AX44)&gt;0,1,0)+IF((AZ45-AX45)&gt;0,1,0)+IF((BB52-BD52)&gt;0,1,0)+IF((BB53-BD53)&gt;0,1,0)+IF((BB54-BD54)&gt;0,1,0)</f>
        <v>5</v>
      </c>
      <c r="BN53" s="18">
        <f>IF((AZ43-AX43)&lt;0,1,0)+IF((AZ44-AX44)&lt;0,1,0)+IF((AZ45-AX45)&lt;0,1,0)+IF((AZ46-AX46)&lt;0,1,0)+IF((AZ47-AX47)&lt;0,1,0)+IF((AZ48-AX48)&lt;0,1,0)+IF((AZ49-AX49)&lt;0,1,0)+IF((AZ50-AX50)&lt;0,1,0)+IF((AZ51-AX51)&lt;0,1,0)+IF((BB52-BD52)&lt;0,1,0)+IF((BB53-BD53)&lt;0,1,0)+IF((BB54-BD54)&lt;0,1,0)</f>
        <v>5</v>
      </c>
      <c r="BO53" s="17">
        <f>SUM(AL52:AL54,AP52:AP54,AT52:AT54,AX52:AX54,BB52:BB54)</f>
        <v>134</v>
      </c>
      <c r="BP53" s="17">
        <f>SUM(AN52:AN54,AR52:AR54,AV52:AV54,AZ52:AZ54,BD52:BD54)</f>
        <v>133</v>
      </c>
      <c r="BQ53" s="18">
        <f>BO53-BP53</f>
        <v>1</v>
      </c>
    </row>
    <row r="54" spans="2:69" ht="9" customHeight="1">
      <c r="B54" s="20"/>
      <c r="C54" s="33"/>
      <c r="D54" s="20">
        <f>IF(J51="","",J51)</f>
        <v>15</v>
      </c>
      <c r="E54" s="22" t="str">
        <f t="shared" si="17"/>
        <v>-</v>
      </c>
      <c r="F54" s="33">
        <f>IF(H51="","",H51)</f>
        <v>11</v>
      </c>
      <c r="G54" s="295"/>
      <c r="H54" s="300"/>
      <c r="I54" s="301"/>
      <c r="J54" s="301"/>
      <c r="K54" s="302"/>
      <c r="L54" s="34"/>
      <c r="M54" s="22">
        <f t="shared" si="14"/>
      </c>
      <c r="N54" s="35"/>
      <c r="O54" s="304"/>
      <c r="P54" s="36"/>
      <c r="Q54" s="22">
        <f t="shared" si="15"/>
      </c>
      <c r="R54" s="37"/>
      <c r="S54" s="304"/>
      <c r="T54" s="308" t="s">
        <v>162</v>
      </c>
      <c r="U54" s="309"/>
      <c r="V54" s="310" t="s">
        <v>163</v>
      </c>
      <c r="W54" s="311"/>
      <c r="X54" s="3"/>
      <c r="Y54" s="38"/>
      <c r="Z54" s="39"/>
      <c r="AA54" s="38"/>
      <c r="AB54" s="40"/>
      <c r="AC54" s="39"/>
      <c r="AD54" s="39"/>
      <c r="AE54" s="40"/>
      <c r="AJ54" s="30"/>
      <c r="AK54" s="21"/>
      <c r="AL54" s="30">
        <f>IF(AZ45="","",AZ45)</f>
        <v>15</v>
      </c>
      <c r="AM54" s="11" t="str">
        <f>IF(AL54="","","-")</f>
        <v>-</v>
      </c>
      <c r="AN54" s="9">
        <f>IF(AX45="","",AX45)</f>
        <v>12</v>
      </c>
      <c r="AO54" s="294">
        <f>IF(AQ51="","",AQ51)</f>
      </c>
      <c r="AP54" s="42">
        <f>IF(AZ48="","",AZ48)</f>
        <v>12</v>
      </c>
      <c r="AQ54" s="11" t="str">
        <f t="shared" si="16"/>
        <v>-</v>
      </c>
      <c r="AR54" s="9">
        <f>IF(AX48="","",AX48)</f>
        <v>15</v>
      </c>
      <c r="AS54" s="294">
        <f>IF(AU51="","",AU51)</f>
      </c>
      <c r="AT54" s="42">
        <f>IF(AZ51="","",AZ51)</f>
      </c>
      <c r="AU54" s="11">
        <f t="shared" si="18"/>
      </c>
      <c r="AV54" s="9">
        <f>IF(AX51="","",AX51)</f>
      </c>
      <c r="AW54" s="294">
        <f>IF(AY51="","",AY51)</f>
      </c>
      <c r="AX54" s="299"/>
      <c r="AY54" s="278"/>
      <c r="AZ54" s="278"/>
      <c r="BA54" s="278"/>
      <c r="BB54" s="26"/>
      <c r="BC54" s="11">
        <f t="shared" si="12"/>
      </c>
      <c r="BD54" s="32"/>
      <c r="BE54" s="364"/>
      <c r="BF54" s="290" t="s">
        <v>207</v>
      </c>
      <c r="BG54" s="290"/>
      <c r="BH54" s="291" t="s">
        <v>207</v>
      </c>
      <c r="BI54" s="292"/>
      <c r="BJ54" s="3"/>
      <c r="BK54" s="38"/>
      <c r="BL54" s="39"/>
      <c r="BM54" s="38"/>
      <c r="BN54" s="40"/>
      <c r="BO54" s="39"/>
      <c r="BP54" s="39"/>
      <c r="BQ54" s="40"/>
    </row>
    <row r="55" spans="2:69" ht="9" customHeight="1">
      <c r="B55" s="30" t="s">
        <v>60</v>
      </c>
      <c r="C55" s="9" t="s">
        <v>59</v>
      </c>
      <c r="D55" s="30">
        <f>IF(N49="","",N49)</f>
        <v>15</v>
      </c>
      <c r="E55" s="11" t="str">
        <f t="shared" si="17"/>
        <v>-</v>
      </c>
      <c r="F55" s="9">
        <f>IF(L49="","",L49)</f>
        <v>8</v>
      </c>
      <c r="G55" s="294" t="str">
        <f>IF(O49="","",IF(O49="○","×",IF(O49="×","○")))</f>
        <v>×</v>
      </c>
      <c r="H55" s="42">
        <f>IF(N52="","",N52)</f>
        <v>10</v>
      </c>
      <c r="I55" s="11" t="str">
        <f aca="true" t="shared" si="19" ref="I55:I60">IF(H55="","","-")</f>
        <v>-</v>
      </c>
      <c r="J55" s="9">
        <f>IF(L52="","",L52)</f>
        <v>15</v>
      </c>
      <c r="K55" s="294" t="str">
        <f>IF(O52="","",IF(O52="○","×",IF(O52="×","○")))</f>
        <v>×</v>
      </c>
      <c r="L55" s="299"/>
      <c r="M55" s="278"/>
      <c r="N55" s="278"/>
      <c r="O55" s="279"/>
      <c r="P55" s="25">
        <v>15</v>
      </c>
      <c r="Q55" s="11" t="str">
        <f t="shared" si="15"/>
        <v>-</v>
      </c>
      <c r="R55" s="12">
        <v>8</v>
      </c>
      <c r="S55" s="282" t="s">
        <v>170</v>
      </c>
      <c r="T55" s="286" t="s">
        <v>162</v>
      </c>
      <c r="U55" s="287"/>
      <c r="V55" s="287"/>
      <c r="W55" s="288"/>
      <c r="X55" s="3"/>
      <c r="Y55" s="16"/>
      <c r="Z55" s="17"/>
      <c r="AA55" s="16"/>
      <c r="AB55" s="18"/>
      <c r="AC55" s="17"/>
      <c r="AD55" s="17"/>
      <c r="AE55" s="18"/>
      <c r="AJ55" s="43" t="s">
        <v>148</v>
      </c>
      <c r="AK55" s="41" t="s">
        <v>150</v>
      </c>
      <c r="AL55" s="43">
        <f>IF(BD43="","",BD43)</f>
        <v>15</v>
      </c>
      <c r="AM55" s="41" t="str">
        <f>IF(AL55="","","-")</f>
        <v>-</v>
      </c>
      <c r="AN55" s="23">
        <f>IF(BB43="","",BB43)</f>
        <v>8</v>
      </c>
      <c r="AO55" s="293" t="str">
        <f>IF(BE43="","",IF(BE43="○","×",IF(BE43="×","○")))</f>
        <v>○</v>
      </c>
      <c r="AP55" s="44">
        <f>IF(BD46="","",BD46)</f>
        <v>12</v>
      </c>
      <c r="AQ55" s="41" t="str">
        <f t="shared" si="16"/>
        <v>-</v>
      </c>
      <c r="AR55" s="23">
        <f>IF(BB46="","",BB46)</f>
        <v>15</v>
      </c>
      <c r="AS55" s="293" t="str">
        <f>IF(BE46="","",IF(BE46="○","×",IF(BE46="×","○")))</f>
        <v>×</v>
      </c>
      <c r="AT55" s="44">
        <f>IF(BD49="","",BD49)</f>
        <v>15</v>
      </c>
      <c r="AU55" s="41" t="str">
        <f t="shared" si="18"/>
        <v>-</v>
      </c>
      <c r="AV55" s="23">
        <f>IF(BB49="","",BB49)</f>
        <v>8</v>
      </c>
      <c r="AW55" s="293" t="str">
        <f>IF(BE49="","",IF(BE49="○","×",IF(BE49="×","○")))</f>
        <v>○</v>
      </c>
      <c r="AX55" s="44">
        <f>IF(BD52="","",BD52)</f>
        <v>15</v>
      </c>
      <c r="AY55" s="41" t="str">
        <f>IF(AX55="","","-")</f>
        <v>-</v>
      </c>
      <c r="AZ55" s="23">
        <f>IF(BB52="","",BB52)</f>
        <v>11</v>
      </c>
      <c r="BA55" s="293" t="str">
        <f>IF(BE52="","",IF(BE52="○","×",IF(BE52="×","○")))</f>
        <v>○</v>
      </c>
      <c r="BB55" s="296"/>
      <c r="BC55" s="297"/>
      <c r="BD55" s="297"/>
      <c r="BE55" s="312"/>
      <c r="BF55" s="305" t="s">
        <v>153</v>
      </c>
      <c r="BG55" s="306"/>
      <c r="BH55" s="306"/>
      <c r="BI55" s="307"/>
      <c r="BJ55" s="3"/>
      <c r="BK55" s="27"/>
      <c r="BL55" s="28"/>
      <c r="BM55" s="27"/>
      <c r="BN55" s="29"/>
      <c r="BO55" s="28"/>
      <c r="BP55" s="28"/>
      <c r="BQ55" s="29"/>
    </row>
    <row r="56" spans="2:69" ht="9" customHeight="1">
      <c r="B56" s="30" t="s">
        <v>61</v>
      </c>
      <c r="C56" s="9" t="s">
        <v>59</v>
      </c>
      <c r="D56" s="30">
        <f>IF(N50="","",N50)</f>
        <v>10</v>
      </c>
      <c r="E56" s="11" t="str">
        <f t="shared" si="17"/>
        <v>-</v>
      </c>
      <c r="F56" s="9">
        <f>IF(L50="","",L50)</f>
        <v>15</v>
      </c>
      <c r="G56" s="294"/>
      <c r="H56" s="42">
        <f>IF(N53="","",N53)</f>
        <v>6</v>
      </c>
      <c r="I56" s="11" t="str">
        <f t="shared" si="19"/>
        <v>-</v>
      </c>
      <c r="J56" s="9">
        <f>IF(L53="","",L53)</f>
        <v>15</v>
      </c>
      <c r="K56" s="294"/>
      <c r="L56" s="299"/>
      <c r="M56" s="278"/>
      <c r="N56" s="278"/>
      <c r="O56" s="279"/>
      <c r="P56" s="25">
        <v>15</v>
      </c>
      <c r="Q56" s="11" t="str">
        <f t="shared" si="15"/>
        <v>-</v>
      </c>
      <c r="R56" s="32">
        <v>8</v>
      </c>
      <c r="S56" s="282"/>
      <c r="T56" s="286"/>
      <c r="U56" s="287"/>
      <c r="V56" s="287"/>
      <c r="W56" s="288"/>
      <c r="X56" s="3"/>
      <c r="Y56" s="16">
        <f>COUNTIF(D55:S57,"○")</f>
        <v>1</v>
      </c>
      <c r="Z56" s="17">
        <f>COUNTIF(D55:S57,"×")</f>
        <v>2</v>
      </c>
      <c r="AA56" s="16">
        <f>IF((N49-L49)&gt;0,1,0)+IF((N50-L50)&gt;0,1,0)+IF((N51-L51)&gt;0,1,0)+IF((N52-L52)&gt;0,1,0)+IF((N53-L53)&gt;0,1,0)+IF((N54-L54)&gt;0,1,0)+IF((P55-R55)&gt;0,1,0)+IF((P56-R56)&gt;0,1,0)+IF((P57-R57)&gt;0,1,0)</f>
        <v>3</v>
      </c>
      <c r="AB56" s="18">
        <f>IF((N49-L49)&lt;0,1,0)+IF((N50-L50)&lt;0,1,0)+IF((N51-L51)&lt;0,1,0)+IF((N52-L52)&lt;0,1,0)+IF((N53-L53)&lt;0,1,0)+IF((N54-L54)&lt;0,1,0)+IF((P55-R55)&lt;0,1,0)+IF((P56-R56)&lt;0,1,0)+IF((P57-R57)&lt;0,1,0)</f>
        <v>4</v>
      </c>
      <c r="AC56" s="17">
        <f>SUM(D55:D57,H55:H57,L55:L57,P55:P57)</f>
        <v>77</v>
      </c>
      <c r="AD56" s="17">
        <f>SUM(F55:F57,J55:J57,N55:N57,R55:R57)</f>
        <v>84</v>
      </c>
      <c r="AE56" s="18">
        <f>AC56-AD56</f>
        <v>-7</v>
      </c>
      <c r="AJ56" s="30" t="s">
        <v>149</v>
      </c>
      <c r="AK56" s="11" t="s">
        <v>150</v>
      </c>
      <c r="AL56" s="30">
        <f>IF(BD44="","",BD44)</f>
        <v>15</v>
      </c>
      <c r="AM56" s="11" t="str">
        <f>IF(AL56="","","-")</f>
        <v>-</v>
      </c>
      <c r="AN56" s="9">
        <f>IF(BB44="","",BB44)</f>
        <v>7</v>
      </c>
      <c r="AO56" s="294" t="str">
        <f>IF(AQ53="","",AQ53)</f>
        <v>-</v>
      </c>
      <c r="AP56" s="42">
        <f>IF(BD47="","",BD47)</f>
        <v>10</v>
      </c>
      <c r="AQ56" s="11" t="str">
        <f t="shared" si="16"/>
        <v>-</v>
      </c>
      <c r="AR56" s="9">
        <f>IF(BB47="","",BB47)</f>
        <v>15</v>
      </c>
      <c r="AS56" s="294" t="str">
        <f>IF(AU53="","",AU53)</f>
        <v>-</v>
      </c>
      <c r="AT56" s="42">
        <f>IF(BD50="","",BD50)</f>
        <v>12</v>
      </c>
      <c r="AU56" s="11" t="str">
        <f t="shared" si="18"/>
        <v>-</v>
      </c>
      <c r="AV56" s="9">
        <f>IF(BB50="","",BB50)</f>
        <v>15</v>
      </c>
      <c r="AW56" s="294">
        <f>IF(AY53="","",AY53)</f>
      </c>
      <c r="AX56" s="42">
        <f>IF(BD53="","",BD53)</f>
        <v>15</v>
      </c>
      <c r="AY56" s="11" t="str">
        <f>IF(AX56="","","-")</f>
        <v>-</v>
      </c>
      <c r="AZ56" s="9">
        <f>IF(BB53="","",BB53)</f>
        <v>11</v>
      </c>
      <c r="BA56" s="294" t="str">
        <f>IF(BC53="","",BC53)</f>
        <v>-</v>
      </c>
      <c r="BB56" s="299"/>
      <c r="BC56" s="278"/>
      <c r="BD56" s="278"/>
      <c r="BE56" s="313"/>
      <c r="BF56" s="286"/>
      <c r="BG56" s="287"/>
      <c r="BH56" s="287"/>
      <c r="BI56" s="288"/>
      <c r="BJ56" s="3"/>
      <c r="BK56" s="16">
        <f>COUNTIF(AL55:BE57,"○")</f>
        <v>3</v>
      </c>
      <c r="BL56" s="17">
        <f>COUNTIF(AL55:BE57,"×")</f>
        <v>1</v>
      </c>
      <c r="BM56" s="16">
        <f>IF((BD43-BB43)&gt;0,1,0)+IF((BD44-BB44)&gt;0,1,0)+IF((BD45-BB45)&gt;0,1,0)+IF((BD46-BB46)&gt;0,1,0)+IF((BD47-BB47)&gt;0,1,0)+IF((BD48-BB48)&gt;0,1,0)+IF((BD49-BB49)&gt;0,1,0)+IF((BD50-BB50)&gt;0,1,0)+IF((BD51-BB51)&gt;0,1,0)+IF((BD52-BB52)&gt;0,1,0)+IF((BD53-BB53)&gt;0,1,0)+IF((BD54-BB54)&gt;0,1,0)</f>
        <v>6</v>
      </c>
      <c r="BN56" s="18">
        <f>IF((BD43-BB43)&lt;0,1,0)+IF((BD44-BB44)&lt;0,1,0)+IF((BD45-BB45)&lt;0,1,0)+IF((BD46-BB46)&lt;0,1,0)+IF((BD47-BB47)&lt;0,1,0)+IF((BD48-BB48)&lt;0,1,0)+IF((BD49-BB49)&lt;0,1,0)+IF((BD50-BB50)&lt;0,1,0)+IF((BD51-BB51)&lt;0,1,0)+IF((BD52-BB52)&lt;0,1,0)+IF((BD53-BB53)&lt;0,1,0)+IF((BD54-BB54)&lt;0,1,0)</f>
        <v>3</v>
      </c>
      <c r="BO56" s="17">
        <f>SUM(AL55:AL57,AP55:AP57,AT55:AT57,AX55:AX57,BB55:BB57)</f>
        <v>124</v>
      </c>
      <c r="BP56" s="17">
        <f>SUM(AN55:AN57,AR55:AR57,AV55:AV57,AZ55:AZ57,BD55:BD57)</f>
        <v>94</v>
      </c>
      <c r="BQ56" s="18">
        <f>BO56-BP56</f>
        <v>30</v>
      </c>
    </row>
    <row r="57" spans="2:69" ht="9" customHeight="1" thickBot="1">
      <c r="B57" s="20"/>
      <c r="C57" s="21"/>
      <c r="D57" s="20">
        <f>IF(N51="","",N51)</f>
        <v>6</v>
      </c>
      <c r="E57" s="11" t="str">
        <f t="shared" si="17"/>
        <v>-</v>
      </c>
      <c r="F57" s="9">
        <f>IF(L51="","",L51)</f>
        <v>15</v>
      </c>
      <c r="G57" s="294"/>
      <c r="H57" s="42">
        <f>IF(N54="","",N54)</f>
      </c>
      <c r="I57" s="11">
        <f t="shared" si="19"/>
      </c>
      <c r="J57" s="9">
        <f>IF(L54="","",L54)</f>
      </c>
      <c r="K57" s="294"/>
      <c r="L57" s="299"/>
      <c r="M57" s="278"/>
      <c r="N57" s="278"/>
      <c r="O57" s="279"/>
      <c r="P57" s="31"/>
      <c r="Q57" s="11">
        <f t="shared" si="15"/>
      </c>
      <c r="R57" s="104"/>
      <c r="S57" s="282"/>
      <c r="T57" s="289" t="s">
        <v>161</v>
      </c>
      <c r="U57" s="290"/>
      <c r="V57" s="291" t="s">
        <v>153</v>
      </c>
      <c r="W57" s="292"/>
      <c r="X57" s="3"/>
      <c r="Y57" s="16"/>
      <c r="Z57" s="17"/>
      <c r="AA57" s="16"/>
      <c r="AB57" s="18"/>
      <c r="AC57" s="17"/>
      <c r="AD57" s="17"/>
      <c r="AE57" s="18"/>
      <c r="AJ57" s="46"/>
      <c r="AK57" s="4"/>
      <c r="AL57" s="46">
        <f>IF(BD45="","",BD45)</f>
      </c>
      <c r="AM57" s="47">
        <f>IF(AL57="","","-")</f>
      </c>
      <c r="AN57" s="48">
        <f>IF(BB45="","",BB45)</f>
      </c>
      <c r="AO57" s="263" t="str">
        <f>IF(AQ54="","",AQ54)</f>
        <v>-</v>
      </c>
      <c r="AP57" s="49">
        <f>IF(BD48="","",BD48)</f>
      </c>
      <c r="AQ57" s="47">
        <f>IF(AP57="","","-")</f>
      </c>
      <c r="AR57" s="48">
        <f>IF(BB48="","",BB48)</f>
      </c>
      <c r="AS57" s="263">
        <f>IF(AU54="","",AU54)</f>
      </c>
      <c r="AT57" s="49">
        <f>IF(BD51="","",BD51)</f>
        <v>15</v>
      </c>
      <c r="AU57" s="47" t="str">
        <f t="shared" si="18"/>
        <v>-</v>
      </c>
      <c r="AV57" s="48">
        <f>IF(BB51="","",BB51)</f>
        <v>4</v>
      </c>
      <c r="AW57" s="263">
        <f>IF(AY54="","",AY54)</f>
      </c>
      <c r="AX57" s="49">
        <f>IF(BD54="","",BD54)</f>
      </c>
      <c r="AY57" s="47">
        <f>IF(AX57="","","-")</f>
      </c>
      <c r="AZ57" s="48">
        <f>IF(BB54="","",BB54)</f>
      </c>
      <c r="BA57" s="263">
        <f>IF(BC54="","",BC54)</f>
      </c>
      <c r="BB57" s="314"/>
      <c r="BC57" s="315"/>
      <c r="BD57" s="315"/>
      <c r="BE57" s="316"/>
      <c r="BF57" s="317" t="s">
        <v>204</v>
      </c>
      <c r="BG57" s="318"/>
      <c r="BH57" s="319" t="s">
        <v>205</v>
      </c>
      <c r="BI57" s="320"/>
      <c r="BJ57" s="3"/>
      <c r="BK57" s="38"/>
      <c r="BL57" s="39"/>
      <c r="BM57" s="38"/>
      <c r="BN57" s="40"/>
      <c r="BO57" s="39"/>
      <c r="BP57" s="39"/>
      <c r="BQ57" s="40"/>
    </row>
    <row r="58" spans="2:35" ht="9" customHeight="1">
      <c r="B58" s="43" t="s">
        <v>147</v>
      </c>
      <c r="C58" s="23" t="s">
        <v>90</v>
      </c>
      <c r="D58" s="30">
        <f>IF(R49="","",R49)</f>
        <v>2</v>
      </c>
      <c r="E58" s="41" t="str">
        <f t="shared" si="17"/>
        <v>-</v>
      </c>
      <c r="F58" s="23">
        <f>IF(P49="","",P49)</f>
        <v>15</v>
      </c>
      <c r="G58" s="293" t="str">
        <f>IF(S49="","",IF(S49="○","×",IF(S49="×","○")))</f>
        <v>×</v>
      </c>
      <c r="H58" s="44">
        <f>IF(R52="","",R52)</f>
        <v>7</v>
      </c>
      <c r="I58" s="41" t="str">
        <f t="shared" si="19"/>
        <v>-</v>
      </c>
      <c r="J58" s="23">
        <f>IF(P52="","",P52)</f>
        <v>15</v>
      </c>
      <c r="K58" s="293" t="str">
        <f>IF(S52="","",IF(S52="○","×",IF(S52="×","○")))</f>
        <v>×</v>
      </c>
      <c r="L58" s="44">
        <f>IF(R55="","",R55)</f>
        <v>8</v>
      </c>
      <c r="M58" s="41" t="str">
        <f>IF(L58="","","-")</f>
        <v>-</v>
      </c>
      <c r="N58" s="23">
        <f>IF(P55="","",P55)</f>
        <v>15</v>
      </c>
      <c r="O58" s="293" t="str">
        <f>IF(S55="","",IF(S55="○","×",IF(S55="×","○")))</f>
        <v>×</v>
      </c>
      <c r="P58" s="296"/>
      <c r="Q58" s="297"/>
      <c r="R58" s="297"/>
      <c r="S58" s="312"/>
      <c r="T58" s="305" t="s">
        <v>164</v>
      </c>
      <c r="U58" s="306"/>
      <c r="V58" s="306"/>
      <c r="W58" s="307"/>
      <c r="X58" s="3"/>
      <c r="Y58" s="27"/>
      <c r="Z58" s="28"/>
      <c r="AA58" s="27"/>
      <c r="AB58" s="29"/>
      <c r="AC58" s="28"/>
      <c r="AD58" s="28"/>
      <c r="AE58" s="29"/>
      <c r="AI58" s="1"/>
    </row>
    <row r="59" spans="2:63" ht="9" customHeight="1">
      <c r="B59" s="30" t="s">
        <v>81</v>
      </c>
      <c r="C59" s="9" t="s">
        <v>90</v>
      </c>
      <c r="D59" s="30">
        <f>IF(R50="","",R50)</f>
        <v>9</v>
      </c>
      <c r="E59" s="11" t="str">
        <f t="shared" si="17"/>
        <v>-</v>
      </c>
      <c r="F59" s="9">
        <f>IF(P50="","",P50)</f>
        <v>15</v>
      </c>
      <c r="G59" s="294" t="str">
        <f>IF(I56="","",I56)</f>
        <v>-</v>
      </c>
      <c r="H59" s="42">
        <f>IF(R53="","",R53)</f>
        <v>9</v>
      </c>
      <c r="I59" s="11" t="str">
        <f t="shared" si="19"/>
        <v>-</v>
      </c>
      <c r="J59" s="9">
        <f>IF(P53="","",P53)</f>
        <v>15</v>
      </c>
      <c r="K59" s="294">
        <f>IF(M56="","",M56)</f>
      </c>
      <c r="L59" s="45">
        <f>IF(R56="","",R56)</f>
        <v>8</v>
      </c>
      <c r="M59" s="11" t="str">
        <f>IF(L59="","","-")</f>
        <v>-</v>
      </c>
      <c r="N59" s="9">
        <f>IF(P56="","",P56)</f>
        <v>15</v>
      </c>
      <c r="O59" s="294" t="str">
        <f>IF(Q56="","",Q56)</f>
        <v>-</v>
      </c>
      <c r="P59" s="299"/>
      <c r="Q59" s="278"/>
      <c r="R59" s="278"/>
      <c r="S59" s="313"/>
      <c r="T59" s="286"/>
      <c r="U59" s="287"/>
      <c r="V59" s="287"/>
      <c r="W59" s="288"/>
      <c r="X59" s="3"/>
      <c r="Y59" s="16">
        <f>COUNTIF(D58:S60,"○")</f>
        <v>0</v>
      </c>
      <c r="Z59" s="17">
        <f>COUNTIF(D58:S60,"×")</f>
        <v>3</v>
      </c>
      <c r="AA59" s="16">
        <f>IF((R52-P52)&gt;0,1,0)+IF((R53-P53)&gt;0,1,0)+IF((R54-P54)&gt;0,1,0)+IF((R55-P55)&gt;0,1,0)+IF((R56-P56)&gt;0,1,0)+IF((R57-P57)&gt;0,1,0)+IF((R49-P49)&gt;0,1,0)+IF((R50-P50)&gt;0,1,0)+IF((R51-P51)&gt;0,1,0)</f>
        <v>0</v>
      </c>
      <c r="AB59" s="18">
        <f>IF((R52-P52)&lt;0,1,0)+IF((R53-P53)&lt;0,1,0)+IF((R54-P54)&lt;0,1,0)+IF((R55-P55)&lt;0,1,0)+IF((R56-P56)&lt;0,1,0)+IF((R57-P57)&lt;0,1,0)+IF((R49-P49)&lt;0,1,0)+IF((R50-P50)&lt;0,1,0)+IF((R51-P51)&lt;0,1,0)</f>
        <v>6</v>
      </c>
      <c r="AC59" s="17">
        <f>SUM(D58:D60,H58:H60,L58:L60,P58:P60)</f>
        <v>43</v>
      </c>
      <c r="AD59" s="17">
        <f>SUM(F58:F60,J58:J60,N58:N60,R58:R60)</f>
        <v>90</v>
      </c>
      <c r="AE59" s="18">
        <f>AC59-AD59</f>
        <v>-47</v>
      </c>
      <c r="AI59" s="342" t="s">
        <v>146</v>
      </c>
      <c r="AJ59" s="358"/>
      <c r="AK59" s="116"/>
      <c r="AL59" s="117"/>
      <c r="AM59" s="117"/>
      <c r="AN59" s="117"/>
      <c r="AO59" s="117"/>
      <c r="AP59" s="118"/>
      <c r="AS59" s="330" t="s">
        <v>109</v>
      </c>
      <c r="AT59" s="330"/>
      <c r="AU59" s="330"/>
      <c r="AV59" s="330"/>
      <c r="AW59" s="330"/>
      <c r="AX59" s="330"/>
      <c r="AY59" s="144"/>
      <c r="AZ59" s="145"/>
      <c r="BA59" s="145"/>
      <c r="BB59" s="117"/>
      <c r="BC59" s="117"/>
      <c r="BD59" s="117"/>
      <c r="BE59" s="117"/>
      <c r="BF59" s="117"/>
      <c r="BG59" s="117"/>
      <c r="BH59" s="117"/>
      <c r="BI59" s="118"/>
      <c r="BJ59" s="152"/>
      <c r="BK59" s="129"/>
    </row>
    <row r="60" spans="2:63" ht="9" customHeight="1" thickBot="1">
      <c r="B60" s="46"/>
      <c r="C60" s="4"/>
      <c r="D60" s="46">
        <f>IF(R51="","",R51)</f>
      </c>
      <c r="E60" s="47">
        <f t="shared" si="17"/>
      </c>
      <c r="F60" s="48">
        <f>IF(P51="","",P51)</f>
      </c>
      <c r="G60" s="263">
        <f>IF(I57="","",I57)</f>
      </c>
      <c r="H60" s="49">
        <f>IF(R54="","",R54)</f>
      </c>
      <c r="I60" s="47">
        <f t="shared" si="19"/>
      </c>
      <c r="J60" s="48">
        <f>IF(P54="","",P54)</f>
      </c>
      <c r="K60" s="263">
        <f>IF(M57="","",M57)</f>
      </c>
      <c r="L60" s="49">
        <f>IF(R57="","",R57)</f>
      </c>
      <c r="M60" s="47">
        <f>IF(L60="","","-")</f>
      </c>
      <c r="N60" s="48">
        <f>IF(P57="","",P57)</f>
      </c>
      <c r="O60" s="263">
        <f>IF(Q57="","",Q57)</f>
      </c>
      <c r="P60" s="314"/>
      <c r="Q60" s="315"/>
      <c r="R60" s="315"/>
      <c r="S60" s="316"/>
      <c r="T60" s="317" t="s">
        <v>163</v>
      </c>
      <c r="U60" s="318"/>
      <c r="V60" s="319" t="s">
        <v>162</v>
      </c>
      <c r="W60" s="320"/>
      <c r="X60" s="3"/>
      <c r="Y60" s="38"/>
      <c r="Z60" s="39"/>
      <c r="AA60" s="38"/>
      <c r="AB60" s="40"/>
      <c r="AC60" s="39"/>
      <c r="AD60" s="39"/>
      <c r="AE60" s="40"/>
      <c r="AI60" s="342"/>
      <c r="AJ60" s="358"/>
      <c r="AK60" s="119"/>
      <c r="AL60" s="120"/>
      <c r="AM60" s="120"/>
      <c r="AN60" s="120"/>
      <c r="AO60" s="120"/>
      <c r="AP60" s="121"/>
      <c r="AS60" s="330"/>
      <c r="AT60" s="330"/>
      <c r="AU60" s="330"/>
      <c r="AV60" s="330"/>
      <c r="AW60" s="330"/>
      <c r="AX60" s="330"/>
      <c r="AY60" s="146"/>
      <c r="AZ60" s="147"/>
      <c r="BA60" s="147"/>
      <c r="BB60" s="120"/>
      <c r="BC60" s="120"/>
      <c r="BD60" s="120"/>
      <c r="BE60" s="120"/>
      <c r="BF60" s="120"/>
      <c r="BG60" s="120"/>
      <c r="BH60" s="120"/>
      <c r="BI60" s="121"/>
      <c r="BJ60" s="152"/>
      <c r="BK60" s="129"/>
    </row>
    <row r="61" spans="35:63" ht="9" customHeight="1" thickBot="1">
      <c r="AI61" s="143"/>
      <c r="AJ61" s="326" t="s">
        <v>201</v>
      </c>
      <c r="AK61" s="119"/>
      <c r="AL61" s="120"/>
      <c r="AM61" s="120"/>
      <c r="AN61" s="120"/>
      <c r="AO61" s="120"/>
      <c r="AP61" s="121"/>
      <c r="AS61" s="328" t="s">
        <v>208</v>
      </c>
      <c r="AT61" s="329"/>
      <c r="AU61" s="329"/>
      <c r="AV61" s="329"/>
      <c r="AW61" s="329"/>
      <c r="AX61" s="329"/>
      <c r="AY61" s="119"/>
      <c r="AZ61" s="120"/>
      <c r="BA61" s="120"/>
      <c r="BB61" s="120"/>
      <c r="BC61" s="120"/>
      <c r="BD61" s="120"/>
      <c r="BE61" s="120"/>
      <c r="BF61" s="120"/>
      <c r="BG61" s="120"/>
      <c r="BH61" s="120"/>
      <c r="BI61" s="121"/>
      <c r="BJ61" s="152"/>
      <c r="BK61" s="129"/>
    </row>
    <row r="62" spans="2:63" ht="9" customHeight="1">
      <c r="B62" s="251" t="s">
        <v>118</v>
      </c>
      <c r="C62" s="252"/>
      <c r="D62" s="255" t="str">
        <f>B64</f>
        <v>真鍋勝行</v>
      </c>
      <c r="E62" s="256"/>
      <c r="F62" s="256"/>
      <c r="G62" s="257"/>
      <c r="H62" s="258" t="str">
        <f>B67</f>
        <v>田坂征司</v>
      </c>
      <c r="I62" s="256"/>
      <c r="J62" s="256"/>
      <c r="K62" s="257"/>
      <c r="L62" s="258" t="str">
        <f>B70</f>
        <v>大久保宏茂</v>
      </c>
      <c r="M62" s="256"/>
      <c r="N62" s="256"/>
      <c r="O62" s="257"/>
      <c r="P62" s="258" t="str">
        <f>B73</f>
        <v>薦田あかね</v>
      </c>
      <c r="Q62" s="256"/>
      <c r="R62" s="256"/>
      <c r="S62" s="269"/>
      <c r="T62" s="270" t="s">
        <v>92</v>
      </c>
      <c r="U62" s="271"/>
      <c r="V62" s="271"/>
      <c r="W62" s="272"/>
      <c r="X62" s="3"/>
      <c r="Y62" s="273" t="s">
        <v>93</v>
      </c>
      <c r="Z62" s="259"/>
      <c r="AA62" s="273" t="s">
        <v>94</v>
      </c>
      <c r="AB62" s="260"/>
      <c r="AC62" s="259" t="s">
        <v>95</v>
      </c>
      <c r="AD62" s="259"/>
      <c r="AE62" s="260"/>
      <c r="AI62" s="143"/>
      <c r="AJ62" s="327"/>
      <c r="AK62" s="119"/>
      <c r="AL62" s="120"/>
      <c r="AM62" s="120"/>
      <c r="AN62" s="120"/>
      <c r="AO62" s="120"/>
      <c r="AP62" s="121"/>
      <c r="AS62" s="328"/>
      <c r="AT62" s="329"/>
      <c r="AU62" s="329"/>
      <c r="AV62" s="329"/>
      <c r="AW62" s="329"/>
      <c r="AX62" s="329"/>
      <c r="AY62" s="119"/>
      <c r="AZ62" s="120"/>
      <c r="BA62" s="120"/>
      <c r="BB62" s="120"/>
      <c r="BC62" s="120"/>
      <c r="BD62" s="120"/>
      <c r="BE62" s="120"/>
      <c r="BF62" s="120"/>
      <c r="BG62" s="120"/>
      <c r="BH62" s="120"/>
      <c r="BI62" s="121"/>
      <c r="BJ62" s="152"/>
      <c r="BK62" s="129"/>
    </row>
    <row r="63" spans="2:63" ht="9" customHeight="1" thickBot="1">
      <c r="B63" s="253"/>
      <c r="C63" s="254"/>
      <c r="D63" s="261" t="str">
        <f>B65</f>
        <v>松本浩之</v>
      </c>
      <c r="E63" s="262"/>
      <c r="F63" s="262"/>
      <c r="G63" s="263"/>
      <c r="H63" s="264" t="str">
        <f>B68</f>
        <v>岸本和子</v>
      </c>
      <c r="I63" s="262"/>
      <c r="J63" s="262"/>
      <c r="K63" s="263"/>
      <c r="L63" s="264" t="str">
        <f>B71</f>
        <v>久保敬志</v>
      </c>
      <c r="M63" s="262"/>
      <c r="N63" s="262"/>
      <c r="O63" s="263"/>
      <c r="P63" s="264" t="str">
        <f>B74</f>
        <v>長原めぐみ</v>
      </c>
      <c r="Q63" s="262"/>
      <c r="R63" s="262"/>
      <c r="S63" s="265"/>
      <c r="T63" s="266" t="s">
        <v>96</v>
      </c>
      <c r="U63" s="267"/>
      <c r="V63" s="267"/>
      <c r="W63" s="268"/>
      <c r="X63" s="3"/>
      <c r="Y63" s="5" t="s">
        <v>97</v>
      </c>
      <c r="Z63" s="6" t="s">
        <v>98</v>
      </c>
      <c r="AA63" s="5" t="s">
        <v>99</v>
      </c>
      <c r="AB63" s="7" t="s">
        <v>100</v>
      </c>
      <c r="AC63" s="6" t="s">
        <v>99</v>
      </c>
      <c r="AD63" s="6" t="s">
        <v>100</v>
      </c>
      <c r="AE63" s="7" t="s">
        <v>101</v>
      </c>
      <c r="AJ63" s="326" t="s">
        <v>202</v>
      </c>
      <c r="AK63" s="119"/>
      <c r="AL63" s="120"/>
      <c r="AM63" s="120"/>
      <c r="AN63" s="120"/>
      <c r="AO63" s="120"/>
      <c r="AP63" s="121"/>
      <c r="AS63" s="328" t="s">
        <v>209</v>
      </c>
      <c r="AT63" s="329"/>
      <c r="AU63" s="329"/>
      <c r="AV63" s="329"/>
      <c r="AW63" s="329"/>
      <c r="AX63" s="329"/>
      <c r="AY63" s="119"/>
      <c r="AZ63" s="120"/>
      <c r="BA63" s="120"/>
      <c r="BB63" s="120"/>
      <c r="BC63" s="120"/>
      <c r="BD63" s="120"/>
      <c r="BE63" s="120"/>
      <c r="BF63" s="120"/>
      <c r="BG63" s="120"/>
      <c r="BH63" s="120"/>
      <c r="BI63" s="121"/>
      <c r="BJ63" s="152"/>
      <c r="BK63" s="129"/>
    </row>
    <row r="64" spans="2:63" ht="9" customHeight="1">
      <c r="B64" s="8" t="s">
        <v>49</v>
      </c>
      <c r="C64" s="9" t="s">
        <v>46</v>
      </c>
      <c r="D64" s="274"/>
      <c r="E64" s="275"/>
      <c r="F64" s="275"/>
      <c r="G64" s="276"/>
      <c r="H64" s="10">
        <v>15</v>
      </c>
      <c r="I64" s="11" t="str">
        <f>IF(H64="","","-")</f>
        <v>-</v>
      </c>
      <c r="J64" s="12">
        <v>10</v>
      </c>
      <c r="K64" s="281" t="s">
        <v>155</v>
      </c>
      <c r="L64" s="10">
        <v>15</v>
      </c>
      <c r="M64" s="13" t="str">
        <f aca="true" t="shared" si="20" ref="M64:M69">IF(L64="","","-")</f>
        <v>-</v>
      </c>
      <c r="N64" s="14">
        <v>13</v>
      </c>
      <c r="O64" s="281" t="s">
        <v>155</v>
      </c>
      <c r="P64" s="15">
        <v>9</v>
      </c>
      <c r="Q64" s="13" t="str">
        <f aca="true" t="shared" si="21" ref="Q64:Q72">IF(P64="","","-")</f>
        <v>-</v>
      </c>
      <c r="R64" s="12">
        <v>15</v>
      </c>
      <c r="S64" s="281" t="s">
        <v>154</v>
      </c>
      <c r="T64" s="283" t="s">
        <v>153</v>
      </c>
      <c r="U64" s="284"/>
      <c r="V64" s="284"/>
      <c r="W64" s="285"/>
      <c r="X64" s="3"/>
      <c r="Y64" s="16"/>
      <c r="Z64" s="17"/>
      <c r="AA64" s="16"/>
      <c r="AB64" s="18"/>
      <c r="AC64" s="17"/>
      <c r="AD64" s="17"/>
      <c r="AE64" s="18"/>
      <c r="AJ64" s="327"/>
      <c r="AK64" s="119"/>
      <c r="AL64" s="120"/>
      <c r="AM64" s="120"/>
      <c r="AN64" s="120"/>
      <c r="AO64" s="120"/>
      <c r="AP64" s="121"/>
      <c r="AS64" s="328"/>
      <c r="AT64" s="329"/>
      <c r="AU64" s="329"/>
      <c r="AV64" s="329"/>
      <c r="AW64" s="329"/>
      <c r="AX64" s="329"/>
      <c r="AY64" s="119"/>
      <c r="AZ64" s="120"/>
      <c r="BA64" s="120"/>
      <c r="BB64" s="120"/>
      <c r="BC64" s="120"/>
      <c r="BD64" s="120"/>
      <c r="BE64" s="120"/>
      <c r="BF64" s="120"/>
      <c r="BG64" s="120"/>
      <c r="BH64" s="120"/>
      <c r="BI64" s="121"/>
      <c r="BJ64" s="152"/>
      <c r="BK64" s="129"/>
    </row>
    <row r="65" spans="2:63" ht="9" customHeight="1">
      <c r="B65" s="8" t="s">
        <v>50</v>
      </c>
      <c r="C65" s="9" t="s">
        <v>46</v>
      </c>
      <c r="D65" s="277"/>
      <c r="E65" s="278"/>
      <c r="F65" s="278"/>
      <c r="G65" s="279"/>
      <c r="H65" s="10">
        <v>11</v>
      </c>
      <c r="I65" s="11" t="str">
        <f>IF(H65="","","-")</f>
        <v>-</v>
      </c>
      <c r="J65" s="19">
        <v>15</v>
      </c>
      <c r="K65" s="282"/>
      <c r="L65" s="10">
        <v>15</v>
      </c>
      <c r="M65" s="11" t="str">
        <f t="shared" si="20"/>
        <v>-</v>
      </c>
      <c r="N65" s="12">
        <v>6</v>
      </c>
      <c r="O65" s="282"/>
      <c r="P65" s="10">
        <v>13</v>
      </c>
      <c r="Q65" s="11" t="str">
        <f t="shared" si="21"/>
        <v>-</v>
      </c>
      <c r="R65" s="12">
        <v>15</v>
      </c>
      <c r="S65" s="282"/>
      <c r="T65" s="286"/>
      <c r="U65" s="287"/>
      <c r="V65" s="287"/>
      <c r="W65" s="288"/>
      <c r="X65" s="3"/>
      <c r="Y65" s="16">
        <f>COUNTIF(D64:S66,"○")</f>
        <v>2</v>
      </c>
      <c r="Z65" s="17">
        <f>COUNTIF(D64:S66,"×")</f>
        <v>1</v>
      </c>
      <c r="AA65" s="16">
        <f>IF((H64-J64)&gt;0,1,0)+IF((H65-J65)&gt;0,1,0)+IF((H66-J66)&gt;0,1,0)+IF((L64-N64)&gt;0,1,0)+IF((L65-N65)&gt;0,1,0)+IF((L66-N66)&gt;0,1,0)+IF((P64-R64)&gt;0,1,0)+IF((P65-R65)&gt;0,1,0)+IF((P66-R66)&gt;0,1,0)</f>
        <v>4</v>
      </c>
      <c r="AB65" s="18">
        <f>IF((H64-J64)&lt;0,1,0)+IF((H65-J65)&lt;0,1,0)+IF((H66-J66)&lt;0,1,0)+IF((L64-N64)&lt;0,1,0)+IF((L65-N65)&lt;0,1,0)+IF((L66-N66)&lt;0,1,0)+IF((P64-R64)&lt;0,1,0)+IF((P65-R65)&lt;0,1,0)+IF((P66-R66)&lt;0,1,0)</f>
        <v>3</v>
      </c>
      <c r="AC65" s="17">
        <f>SUM(D64:D66,H64:H66,L64:L66,P64:P66)</f>
        <v>98</v>
      </c>
      <c r="AD65" s="17">
        <f>SUM(F64:F66,J64:J66,N64:N66,R64:R66)</f>
        <v>93</v>
      </c>
      <c r="AE65" s="18">
        <f>AC65-AD65</f>
        <v>5</v>
      </c>
      <c r="AK65" s="122"/>
      <c r="AL65" s="123"/>
      <c r="AM65" s="123"/>
      <c r="AN65" s="123"/>
      <c r="AO65" s="123"/>
      <c r="AP65" s="124"/>
      <c r="AY65" s="122"/>
      <c r="AZ65" s="123"/>
      <c r="BA65" s="123"/>
      <c r="BB65" s="123"/>
      <c r="BC65" s="123"/>
      <c r="BD65" s="123"/>
      <c r="BE65" s="123"/>
      <c r="BF65" s="123"/>
      <c r="BG65" s="123"/>
      <c r="BH65" s="123"/>
      <c r="BI65" s="124"/>
      <c r="BJ65" s="152"/>
      <c r="BK65" s="129"/>
    </row>
    <row r="66" spans="2:31" ht="9" customHeight="1">
      <c r="B66" s="20"/>
      <c r="C66" s="21"/>
      <c r="D66" s="280"/>
      <c r="E66" s="278"/>
      <c r="F66" s="278"/>
      <c r="G66" s="279"/>
      <c r="H66" s="26">
        <v>20</v>
      </c>
      <c r="I66" s="11" t="str">
        <f>IF(H66="","","-")</f>
        <v>-</v>
      </c>
      <c r="J66" s="12">
        <v>19</v>
      </c>
      <c r="K66" s="282"/>
      <c r="L66" s="10"/>
      <c r="M66" s="11">
        <f t="shared" si="20"/>
      </c>
      <c r="N66" s="12"/>
      <c r="O66" s="282"/>
      <c r="P66" s="10"/>
      <c r="Q66" s="11">
        <f t="shared" si="21"/>
      </c>
      <c r="R66" s="12"/>
      <c r="S66" s="282"/>
      <c r="T66" s="289" t="s">
        <v>153</v>
      </c>
      <c r="U66" s="290"/>
      <c r="V66" s="291" t="s">
        <v>161</v>
      </c>
      <c r="W66" s="292"/>
      <c r="X66" s="3"/>
      <c r="Y66" s="16"/>
      <c r="Z66" s="17"/>
      <c r="AA66" s="16"/>
      <c r="AB66" s="18"/>
      <c r="AC66" s="17"/>
      <c r="AD66" s="17"/>
      <c r="AE66" s="18"/>
    </row>
    <row r="67" spans="1:31" ht="9" customHeight="1">
      <c r="A67" s="159" t="s">
        <v>156</v>
      </c>
      <c r="B67" s="8" t="s">
        <v>157</v>
      </c>
      <c r="C67" s="23" t="s">
        <v>90</v>
      </c>
      <c r="D67" s="24">
        <f>IF(J64="","",J64)</f>
        <v>10</v>
      </c>
      <c r="E67" s="41" t="str">
        <f aca="true" t="shared" si="22" ref="E67:E75">IF(D67="","","-")</f>
        <v>-</v>
      </c>
      <c r="F67" s="23">
        <f>IF(H64="","",H64)</f>
        <v>15</v>
      </c>
      <c r="G67" s="293" t="str">
        <f>IF(K64="","",IF(K64="○","×",IF(K64="×","○")))</f>
        <v>×</v>
      </c>
      <c r="H67" s="296"/>
      <c r="I67" s="297"/>
      <c r="J67" s="297"/>
      <c r="K67" s="298"/>
      <c r="L67" s="101">
        <v>10</v>
      </c>
      <c r="M67" s="41" t="str">
        <f t="shared" si="20"/>
        <v>-</v>
      </c>
      <c r="N67" s="102">
        <v>15</v>
      </c>
      <c r="O67" s="303" t="s">
        <v>154</v>
      </c>
      <c r="P67" s="103">
        <v>14</v>
      </c>
      <c r="Q67" s="41" t="str">
        <f t="shared" si="21"/>
        <v>-</v>
      </c>
      <c r="R67" s="102">
        <v>16</v>
      </c>
      <c r="S67" s="303" t="s">
        <v>154</v>
      </c>
      <c r="T67" s="305"/>
      <c r="U67" s="306"/>
      <c r="V67" s="306"/>
      <c r="W67" s="307"/>
      <c r="X67" s="3"/>
      <c r="Y67" s="27"/>
      <c r="Z67" s="28"/>
      <c r="AA67" s="27"/>
      <c r="AB67" s="29"/>
      <c r="AC67" s="28"/>
      <c r="AD67" s="28"/>
      <c r="AE67" s="29"/>
    </row>
    <row r="68" spans="1:31" ht="9" customHeight="1">
      <c r="A68" s="159"/>
      <c r="B68" s="8" t="s">
        <v>158</v>
      </c>
      <c r="C68" s="9" t="s">
        <v>90</v>
      </c>
      <c r="D68" s="30">
        <f>IF(J65="","",J65)</f>
        <v>15</v>
      </c>
      <c r="E68" s="11" t="str">
        <f t="shared" si="22"/>
        <v>-</v>
      </c>
      <c r="F68" s="9">
        <f>IF(H65="","",H65)</f>
        <v>11</v>
      </c>
      <c r="G68" s="294"/>
      <c r="H68" s="299"/>
      <c r="I68" s="278"/>
      <c r="J68" s="278"/>
      <c r="K68" s="279"/>
      <c r="L68" s="25">
        <v>15</v>
      </c>
      <c r="M68" s="11" t="str">
        <f t="shared" si="20"/>
        <v>-</v>
      </c>
      <c r="N68" s="12">
        <v>11</v>
      </c>
      <c r="O68" s="282"/>
      <c r="P68" s="31">
        <v>15</v>
      </c>
      <c r="Q68" s="11" t="str">
        <f t="shared" si="21"/>
        <v>-</v>
      </c>
      <c r="R68" s="32">
        <v>10</v>
      </c>
      <c r="S68" s="282"/>
      <c r="T68" s="286"/>
      <c r="U68" s="287"/>
      <c r="V68" s="287"/>
      <c r="W68" s="288"/>
      <c r="X68" s="3"/>
      <c r="Y68" s="16">
        <f>COUNTIF(D67:S69,"○")</f>
        <v>0</v>
      </c>
      <c r="Z68" s="17">
        <f>COUNTIF(D67:S69,"×")</f>
        <v>3</v>
      </c>
      <c r="AA68" s="16">
        <f>IF((J64-H64)&gt;0,1,0)+IF((J65-H65)&gt;0,1,0)+IF((J66-H66)&gt;0,1,0)+IF((L67-N67)&gt;0,1,0)+IF((L68-N68)&gt;0,1,0)+IF((L69-N69)&gt;0,1,0)+IF((P67-R67)&gt;0,1,0)+IF((P68-R68)&gt;0,1,0)+IF((P69-R69)&gt;0,1,0)</f>
        <v>3</v>
      </c>
      <c r="AB68" s="18">
        <f>IF((J64-H64)&lt;0,1,0)+IF((J65-H65)&lt;0,1,0)+IF((J66-H66)&lt;0,1,0)+IF((L67-N67)&lt;0,1,0)+IF((L68-N68)&lt;0,1,0)+IF((L69-N69)&lt;0,1,0)+IF((P67-R67)&lt;0,1,0)+IF((P68-R68)&lt;0,1,0)+IF((P69-R69)&lt;0,1,0)</f>
        <v>6</v>
      </c>
      <c r="AC68" s="17">
        <f>SUM(D67:D69,H67:H69,L67:L69,P67:P69)</f>
        <v>106</v>
      </c>
      <c r="AD68" s="17">
        <f>SUM(F67:F69,J67:J69,N67:N69,R67:R69)</f>
        <v>128</v>
      </c>
      <c r="AE68" s="18">
        <f>AC68-AD68</f>
        <v>-22</v>
      </c>
    </row>
    <row r="69" spans="2:31" ht="9" customHeight="1">
      <c r="B69" s="20"/>
      <c r="C69" s="33"/>
      <c r="D69" s="20">
        <f>IF(J66="","",J66)</f>
        <v>19</v>
      </c>
      <c r="E69" s="22" t="str">
        <f t="shared" si="22"/>
        <v>-</v>
      </c>
      <c r="F69" s="33">
        <f>IF(H66="","",H66)</f>
        <v>20</v>
      </c>
      <c r="G69" s="295"/>
      <c r="H69" s="300"/>
      <c r="I69" s="301"/>
      <c r="J69" s="301"/>
      <c r="K69" s="302"/>
      <c r="L69" s="34">
        <v>5</v>
      </c>
      <c r="M69" s="22" t="str">
        <f t="shared" si="20"/>
        <v>-</v>
      </c>
      <c r="N69" s="35">
        <v>15</v>
      </c>
      <c r="O69" s="304"/>
      <c r="P69" s="36">
        <v>3</v>
      </c>
      <c r="Q69" s="22" t="str">
        <f t="shared" si="21"/>
        <v>-</v>
      </c>
      <c r="R69" s="37">
        <v>15</v>
      </c>
      <c r="S69" s="304"/>
      <c r="T69" s="308" t="s">
        <v>163</v>
      </c>
      <c r="U69" s="309"/>
      <c r="V69" s="310" t="s">
        <v>162</v>
      </c>
      <c r="W69" s="311"/>
      <c r="X69" s="3"/>
      <c r="Y69" s="38"/>
      <c r="Z69" s="39"/>
      <c r="AA69" s="38"/>
      <c r="AB69" s="40"/>
      <c r="AC69" s="39"/>
      <c r="AD69" s="39"/>
      <c r="AE69" s="40"/>
    </row>
    <row r="70" spans="2:31" ht="9" customHeight="1">
      <c r="B70" s="30" t="s">
        <v>62</v>
      </c>
      <c r="C70" s="9" t="s">
        <v>59</v>
      </c>
      <c r="D70" s="30">
        <f>IF(N64="","",N64)</f>
        <v>13</v>
      </c>
      <c r="E70" s="11" t="str">
        <f t="shared" si="22"/>
        <v>-</v>
      </c>
      <c r="F70" s="9">
        <f>IF(L64="","",L64)</f>
        <v>15</v>
      </c>
      <c r="G70" s="294" t="str">
        <f>IF(O64="","",IF(O64="○","×",IF(O64="×","○")))</f>
        <v>×</v>
      </c>
      <c r="H70" s="42">
        <f>IF(N67="","",N67)</f>
        <v>15</v>
      </c>
      <c r="I70" s="11" t="str">
        <f aca="true" t="shared" si="23" ref="I70:I75">IF(H70="","","-")</f>
        <v>-</v>
      </c>
      <c r="J70" s="9">
        <f>IF(L67="","",L67)</f>
        <v>10</v>
      </c>
      <c r="K70" s="294" t="str">
        <f>IF(O67="","",IF(O67="○","×",IF(O67="×","○")))</f>
        <v>○</v>
      </c>
      <c r="L70" s="299"/>
      <c r="M70" s="278"/>
      <c r="N70" s="278"/>
      <c r="O70" s="279"/>
      <c r="P70" s="25">
        <v>15</v>
      </c>
      <c r="Q70" s="11" t="str">
        <f t="shared" si="21"/>
        <v>-</v>
      </c>
      <c r="R70" s="12">
        <v>11</v>
      </c>
      <c r="S70" s="282" t="s">
        <v>155</v>
      </c>
      <c r="T70" s="286" t="s">
        <v>161</v>
      </c>
      <c r="U70" s="287"/>
      <c r="V70" s="287"/>
      <c r="W70" s="288"/>
      <c r="X70" s="3"/>
      <c r="Y70" s="16"/>
      <c r="Z70" s="17"/>
      <c r="AA70" s="16"/>
      <c r="AB70" s="18"/>
      <c r="AC70" s="17"/>
      <c r="AD70" s="17"/>
      <c r="AE70" s="18"/>
    </row>
    <row r="71" spans="2:31" ht="9" customHeight="1" thickBot="1">
      <c r="B71" s="30" t="s">
        <v>63</v>
      </c>
      <c r="C71" s="9" t="s">
        <v>59</v>
      </c>
      <c r="D71" s="30">
        <f>IF(N65="","",N65)</f>
        <v>6</v>
      </c>
      <c r="E71" s="11" t="str">
        <f t="shared" si="22"/>
        <v>-</v>
      </c>
      <c r="F71" s="9">
        <f>IF(L65="","",L65)</f>
        <v>15</v>
      </c>
      <c r="G71" s="294"/>
      <c r="H71" s="42">
        <f>IF(N68="","",N68)</f>
        <v>11</v>
      </c>
      <c r="I71" s="11" t="str">
        <f t="shared" si="23"/>
        <v>-</v>
      </c>
      <c r="J71" s="9">
        <f>IF(L68="","",L68)</f>
        <v>15</v>
      </c>
      <c r="K71" s="294"/>
      <c r="L71" s="299"/>
      <c r="M71" s="278"/>
      <c r="N71" s="278"/>
      <c r="O71" s="279"/>
      <c r="P71" s="25">
        <v>15</v>
      </c>
      <c r="Q71" s="11" t="str">
        <f t="shared" si="21"/>
        <v>-</v>
      </c>
      <c r="R71" s="32">
        <v>13</v>
      </c>
      <c r="S71" s="282"/>
      <c r="T71" s="286"/>
      <c r="U71" s="287"/>
      <c r="V71" s="287"/>
      <c r="W71" s="288"/>
      <c r="X71" s="3"/>
      <c r="Y71" s="16">
        <f>COUNTIF(D70:S72,"○")</f>
        <v>2</v>
      </c>
      <c r="Z71" s="17">
        <f>COUNTIF(D70:S72,"×")</f>
        <v>1</v>
      </c>
      <c r="AA71" s="16">
        <f>IF((N64-L64)&gt;0,1,0)+IF((N65-L65)&gt;0,1,0)+IF((N66-L66)&gt;0,1,0)+IF((N67-L67)&gt;0,1,0)+IF((N68-L68)&gt;0,1,0)+IF((N69-L69)&gt;0,1,0)+IF((P70-R70)&gt;0,1,0)+IF((P71-R71)&gt;0,1,0)+IF((P72-R72)&gt;0,1,0)</f>
        <v>4</v>
      </c>
      <c r="AB71" s="18">
        <f>IF((N64-L64)&lt;0,1,0)+IF((N65-L65)&lt;0,1,0)+IF((N66-L66)&lt;0,1,0)+IF((N67-L67)&lt;0,1,0)+IF((N68-L68)&lt;0,1,0)+IF((N69-L69)&lt;0,1,0)+IF((P70-R70)&lt;0,1,0)+IF((P71-R71)&lt;0,1,0)+IF((P72-R72)&lt;0,1,0)</f>
        <v>3</v>
      </c>
      <c r="AC71" s="17">
        <f>SUM(D70:D72,H70:H72,L70:L72,P70:P72)</f>
        <v>90</v>
      </c>
      <c r="AD71" s="17">
        <f>SUM(F70:F72,J70:J72,N70:N72,R70:R72)</f>
        <v>84</v>
      </c>
      <c r="AE71" s="18">
        <f>AC71-AD71</f>
        <v>6</v>
      </c>
    </row>
    <row r="72" spans="2:65" ht="9" customHeight="1">
      <c r="B72" s="20"/>
      <c r="C72" s="21"/>
      <c r="D72" s="20">
        <f>IF(N66="","",N66)</f>
      </c>
      <c r="E72" s="11">
        <f t="shared" si="22"/>
      </c>
      <c r="F72" s="9">
        <f>IF(L66="","",L66)</f>
      </c>
      <c r="G72" s="294"/>
      <c r="H72" s="42">
        <f>IF(N69="","",N69)</f>
        <v>15</v>
      </c>
      <c r="I72" s="11" t="str">
        <f t="shared" si="23"/>
        <v>-</v>
      </c>
      <c r="J72" s="9">
        <f>IF(L69="","",L69)</f>
        <v>5</v>
      </c>
      <c r="K72" s="294"/>
      <c r="L72" s="299"/>
      <c r="M72" s="278"/>
      <c r="N72" s="278"/>
      <c r="O72" s="279"/>
      <c r="P72" s="31"/>
      <c r="Q72" s="11">
        <f t="shared" si="21"/>
      </c>
      <c r="R72" s="104"/>
      <c r="S72" s="282"/>
      <c r="T72" s="289" t="s">
        <v>153</v>
      </c>
      <c r="U72" s="290"/>
      <c r="V72" s="291" t="s">
        <v>161</v>
      </c>
      <c r="W72" s="292"/>
      <c r="X72" s="3"/>
      <c r="Y72" s="16"/>
      <c r="Z72" s="17"/>
      <c r="AA72" s="16"/>
      <c r="AB72" s="18"/>
      <c r="AC72" s="17"/>
      <c r="AD72" s="17"/>
      <c r="AE72" s="18"/>
      <c r="AJ72" s="251" t="s">
        <v>125</v>
      </c>
      <c r="AK72" s="252"/>
      <c r="AL72" s="255" t="str">
        <f>AJ74</f>
        <v>渡邊奈美</v>
      </c>
      <c r="AM72" s="256"/>
      <c r="AN72" s="256"/>
      <c r="AO72" s="257"/>
      <c r="AP72" s="258" t="str">
        <f>AJ77</f>
        <v>宝田つかさ</v>
      </c>
      <c r="AQ72" s="256"/>
      <c r="AR72" s="256"/>
      <c r="AS72" s="257"/>
      <c r="AT72" s="258" t="str">
        <f>AJ80</f>
        <v>山内紫央里</v>
      </c>
      <c r="AU72" s="256"/>
      <c r="AV72" s="256"/>
      <c r="AW72" s="257"/>
      <c r="AX72" s="258" t="str">
        <f>AJ83</f>
        <v>鈴木玉姫</v>
      </c>
      <c r="AY72" s="256"/>
      <c r="AZ72" s="256"/>
      <c r="BA72" s="269"/>
      <c r="BB72" s="270" t="s">
        <v>92</v>
      </c>
      <c r="BC72" s="271"/>
      <c r="BD72" s="271"/>
      <c r="BE72" s="272"/>
      <c r="BF72" s="3"/>
      <c r="BG72" s="273" t="s">
        <v>93</v>
      </c>
      <c r="BH72" s="259"/>
      <c r="BI72" s="273" t="s">
        <v>94</v>
      </c>
      <c r="BJ72" s="260"/>
      <c r="BK72" s="259" t="s">
        <v>95</v>
      </c>
      <c r="BL72" s="259"/>
      <c r="BM72" s="260"/>
    </row>
    <row r="73" spans="1:65" ht="9" customHeight="1" thickBot="1">
      <c r="A73" s="344" t="s">
        <v>151</v>
      </c>
      <c r="B73" s="43" t="s">
        <v>88</v>
      </c>
      <c r="C73" s="23" t="s">
        <v>90</v>
      </c>
      <c r="D73" s="30">
        <f>IF(R64="","",R64)</f>
        <v>15</v>
      </c>
      <c r="E73" s="41" t="str">
        <f t="shared" si="22"/>
        <v>-</v>
      </c>
      <c r="F73" s="23">
        <f>IF(P64="","",P64)</f>
        <v>9</v>
      </c>
      <c r="G73" s="293" t="str">
        <f>IF(S64="","",IF(S64="○","×",IF(S64="×","○")))</f>
        <v>○</v>
      </c>
      <c r="H73" s="44">
        <f>IF(R67="","",R67)</f>
        <v>16</v>
      </c>
      <c r="I73" s="41" t="str">
        <f t="shared" si="23"/>
        <v>-</v>
      </c>
      <c r="J73" s="23">
        <f>IF(P67="","",P67)</f>
        <v>14</v>
      </c>
      <c r="K73" s="293" t="str">
        <f>IF(S67="","",IF(S67="○","×",IF(S67="×","○")))</f>
        <v>○</v>
      </c>
      <c r="L73" s="44">
        <f>IF(R70="","",R70)</f>
        <v>11</v>
      </c>
      <c r="M73" s="41" t="str">
        <f>IF(L73="","","-")</f>
        <v>-</v>
      </c>
      <c r="N73" s="23">
        <f>IF(P70="","",P70)</f>
        <v>15</v>
      </c>
      <c r="O73" s="293" t="str">
        <f>IF(S70="","",IF(S70="○","×",IF(S70="×","○")))</f>
        <v>×</v>
      </c>
      <c r="P73" s="296"/>
      <c r="Q73" s="297"/>
      <c r="R73" s="297"/>
      <c r="S73" s="312"/>
      <c r="T73" s="305"/>
      <c r="U73" s="306"/>
      <c r="V73" s="306"/>
      <c r="W73" s="307"/>
      <c r="X73" s="3"/>
      <c r="Y73" s="27"/>
      <c r="Z73" s="28"/>
      <c r="AA73" s="27"/>
      <c r="AB73" s="29"/>
      <c r="AC73" s="28"/>
      <c r="AD73" s="28"/>
      <c r="AE73" s="29"/>
      <c r="AJ73" s="253"/>
      <c r="AK73" s="254"/>
      <c r="AL73" s="261" t="str">
        <f>AJ75</f>
        <v>生田真凛</v>
      </c>
      <c r="AM73" s="262"/>
      <c r="AN73" s="262"/>
      <c r="AO73" s="263"/>
      <c r="AP73" s="264" t="str">
        <f>AJ78</f>
        <v>藤原英子</v>
      </c>
      <c r="AQ73" s="262"/>
      <c r="AR73" s="262"/>
      <c r="AS73" s="263"/>
      <c r="AT73" s="264" t="str">
        <f>AJ81</f>
        <v>川村知実</v>
      </c>
      <c r="AU73" s="262"/>
      <c r="AV73" s="262"/>
      <c r="AW73" s="263"/>
      <c r="AX73" s="264" t="str">
        <f>AJ84</f>
        <v>脇真紀子</v>
      </c>
      <c r="AY73" s="262"/>
      <c r="AZ73" s="262"/>
      <c r="BA73" s="265"/>
      <c r="BB73" s="266" t="s">
        <v>96</v>
      </c>
      <c r="BC73" s="267"/>
      <c r="BD73" s="267"/>
      <c r="BE73" s="268"/>
      <c r="BF73" s="3"/>
      <c r="BG73" s="5" t="s">
        <v>97</v>
      </c>
      <c r="BH73" s="6" t="s">
        <v>98</v>
      </c>
      <c r="BI73" s="5" t="s">
        <v>99</v>
      </c>
      <c r="BJ73" s="7" t="s">
        <v>100</v>
      </c>
      <c r="BK73" s="6" t="s">
        <v>99</v>
      </c>
      <c r="BL73" s="6" t="s">
        <v>100</v>
      </c>
      <c r="BM73" s="7" t="s">
        <v>101</v>
      </c>
    </row>
    <row r="74" spans="1:65" ht="9" customHeight="1">
      <c r="A74" s="345"/>
      <c r="B74" s="30" t="s">
        <v>89</v>
      </c>
      <c r="C74" s="9" t="s">
        <v>90</v>
      </c>
      <c r="D74" s="30">
        <f>IF(R65="","",R65)</f>
        <v>15</v>
      </c>
      <c r="E74" s="11" t="str">
        <f t="shared" si="22"/>
        <v>-</v>
      </c>
      <c r="F74" s="9">
        <f>IF(P65="","",P65)</f>
        <v>13</v>
      </c>
      <c r="G74" s="294" t="str">
        <f>IF(I71="","",I71)</f>
        <v>-</v>
      </c>
      <c r="H74" s="42">
        <f>IF(R68="","",R68)</f>
        <v>10</v>
      </c>
      <c r="I74" s="11" t="str">
        <f t="shared" si="23"/>
        <v>-</v>
      </c>
      <c r="J74" s="9">
        <f>IF(P68="","",P68)</f>
        <v>15</v>
      </c>
      <c r="K74" s="294">
        <f>IF(M71="","",M71)</f>
      </c>
      <c r="L74" s="45">
        <f>IF(R71="","",R71)</f>
        <v>13</v>
      </c>
      <c r="M74" s="11" t="str">
        <f>IF(L74="","","-")</f>
        <v>-</v>
      </c>
      <c r="N74" s="9">
        <f>IF(P71="","",P71)</f>
        <v>15</v>
      </c>
      <c r="O74" s="294" t="str">
        <f>IF(Q71="","",Q71)</f>
        <v>-</v>
      </c>
      <c r="P74" s="299"/>
      <c r="Q74" s="278"/>
      <c r="R74" s="278"/>
      <c r="S74" s="313"/>
      <c r="T74" s="286"/>
      <c r="U74" s="287"/>
      <c r="V74" s="287"/>
      <c r="W74" s="288"/>
      <c r="X74" s="3"/>
      <c r="Y74" s="16">
        <f>COUNTIF(D73:S75,"○")</f>
        <v>2</v>
      </c>
      <c r="Z74" s="17">
        <f>COUNTIF(D73:S75,"×")</f>
        <v>1</v>
      </c>
      <c r="AA74" s="16">
        <f>IF((R67-P67)&gt;0,1,0)+IF((R68-P68)&gt;0,1,0)+IF((R69-P69)&gt;0,1,0)+IF((R70-P70)&gt;0,1,0)+IF((R71-P71)&gt;0,1,0)+IF((R72-P72)&gt;0,1,0)+IF((R64-P64)&gt;0,1,0)+IF((R65-P65)&gt;0,1,0)+IF((R66-P66)&gt;0,1,0)</f>
        <v>4</v>
      </c>
      <c r="AB74" s="18">
        <f>IF((R67-P67)&lt;0,1,0)+IF((R68-P68)&lt;0,1,0)+IF((R69-P69)&lt;0,1,0)+IF((R70-P70)&lt;0,1,0)+IF((R71-P71)&lt;0,1,0)+IF((R72-P72)&lt;0,1,0)+IF((R64-P64)&lt;0,1,0)+IF((R65-P65)&lt;0,1,0)+IF((R66-P66)&lt;0,1,0)</f>
        <v>3</v>
      </c>
      <c r="AC74" s="17">
        <f>SUM(D73:D75,H73:H75,L73:L75,P73:P75)</f>
        <v>95</v>
      </c>
      <c r="AD74" s="17">
        <f>SUM(F73:F75,J73:J75,N73:N75,R73:R75)</f>
        <v>84</v>
      </c>
      <c r="AE74" s="18">
        <f>AC74-AD74</f>
        <v>11</v>
      </c>
      <c r="AJ74" s="8" t="s">
        <v>22</v>
      </c>
      <c r="AK74" s="9" t="s">
        <v>16</v>
      </c>
      <c r="AL74" s="274"/>
      <c r="AM74" s="275"/>
      <c r="AN74" s="275"/>
      <c r="AO74" s="276"/>
      <c r="AP74" s="10">
        <v>15</v>
      </c>
      <c r="AQ74" s="11" t="str">
        <f>IF(AP74="","","-")</f>
        <v>-</v>
      </c>
      <c r="AR74" s="12">
        <v>10</v>
      </c>
      <c r="AS74" s="281" t="s">
        <v>155</v>
      </c>
      <c r="AT74" s="10">
        <v>15</v>
      </c>
      <c r="AU74" s="13" t="str">
        <f aca="true" t="shared" si="24" ref="AU74:AU79">IF(AT74="","","-")</f>
        <v>-</v>
      </c>
      <c r="AV74" s="14">
        <v>4</v>
      </c>
      <c r="AW74" s="281" t="s">
        <v>155</v>
      </c>
      <c r="AX74" s="15">
        <v>10</v>
      </c>
      <c r="AY74" s="13" t="str">
        <f aca="true" t="shared" si="25" ref="AY74:AY82">IF(AX74="","","-")</f>
        <v>-</v>
      </c>
      <c r="AZ74" s="12">
        <v>15</v>
      </c>
      <c r="BA74" s="281" t="s">
        <v>155</v>
      </c>
      <c r="BB74" s="283" t="s">
        <v>161</v>
      </c>
      <c r="BC74" s="284"/>
      <c r="BD74" s="284"/>
      <c r="BE74" s="285"/>
      <c r="BF74" s="3"/>
      <c r="BG74" s="16"/>
      <c r="BH74" s="17"/>
      <c r="BI74" s="16"/>
      <c r="BJ74" s="18"/>
      <c r="BK74" s="17"/>
      <c r="BL74" s="17"/>
      <c r="BM74" s="18"/>
    </row>
    <row r="75" spans="1:65" ht="9" customHeight="1" thickBot="1">
      <c r="A75" s="345"/>
      <c r="B75" s="46"/>
      <c r="C75" s="4"/>
      <c r="D75" s="46">
        <f>IF(R66="","",R66)</f>
      </c>
      <c r="E75" s="47">
        <f t="shared" si="22"/>
      </c>
      <c r="F75" s="48">
        <f>IF(P66="","",P66)</f>
      </c>
      <c r="G75" s="263" t="str">
        <f>IF(I72="","",I72)</f>
        <v>-</v>
      </c>
      <c r="H75" s="49">
        <f>IF(R69="","",R69)</f>
        <v>15</v>
      </c>
      <c r="I75" s="47" t="str">
        <f t="shared" si="23"/>
        <v>-</v>
      </c>
      <c r="J75" s="48">
        <f>IF(P69="","",P69)</f>
        <v>3</v>
      </c>
      <c r="K75" s="263">
        <f>IF(M72="","",M72)</f>
      </c>
      <c r="L75" s="49">
        <f>IF(R72="","",R72)</f>
      </c>
      <c r="M75" s="47">
        <f>IF(L75="","","-")</f>
      </c>
      <c r="N75" s="48">
        <f>IF(P72="","",P72)</f>
      </c>
      <c r="O75" s="263">
        <f>IF(Q72="","",Q72)</f>
      </c>
      <c r="P75" s="314"/>
      <c r="Q75" s="315"/>
      <c r="R75" s="315"/>
      <c r="S75" s="316"/>
      <c r="T75" s="317" t="s">
        <v>153</v>
      </c>
      <c r="U75" s="318"/>
      <c r="V75" s="319" t="s">
        <v>161</v>
      </c>
      <c r="W75" s="320"/>
      <c r="X75" s="3"/>
      <c r="Y75" s="38"/>
      <c r="Z75" s="39"/>
      <c r="AA75" s="38"/>
      <c r="AB75" s="40"/>
      <c r="AC75" s="39"/>
      <c r="AD75" s="39"/>
      <c r="AE75" s="40"/>
      <c r="AJ75" s="8" t="s">
        <v>23</v>
      </c>
      <c r="AK75" s="9" t="s">
        <v>16</v>
      </c>
      <c r="AL75" s="277"/>
      <c r="AM75" s="278"/>
      <c r="AN75" s="278"/>
      <c r="AO75" s="279"/>
      <c r="AP75" s="10">
        <v>15</v>
      </c>
      <c r="AQ75" s="11" t="str">
        <f>IF(AP75="","","-")</f>
        <v>-</v>
      </c>
      <c r="AR75" s="19">
        <v>11</v>
      </c>
      <c r="AS75" s="282"/>
      <c r="AT75" s="10">
        <v>15</v>
      </c>
      <c r="AU75" s="11" t="str">
        <f t="shared" si="24"/>
        <v>-</v>
      </c>
      <c r="AV75" s="12">
        <v>7</v>
      </c>
      <c r="AW75" s="282"/>
      <c r="AX75" s="10">
        <v>15</v>
      </c>
      <c r="AY75" s="11" t="str">
        <f t="shared" si="25"/>
        <v>-</v>
      </c>
      <c r="AZ75" s="12">
        <v>7</v>
      </c>
      <c r="BA75" s="282"/>
      <c r="BB75" s="286"/>
      <c r="BC75" s="287"/>
      <c r="BD75" s="287"/>
      <c r="BE75" s="288"/>
      <c r="BF75" s="3"/>
      <c r="BG75" s="16">
        <f>COUNTIF(AL74:BA76,"○")</f>
        <v>3</v>
      </c>
      <c r="BH75" s="17">
        <f>COUNTIF(AL74:BA76,"×")</f>
        <v>0</v>
      </c>
      <c r="BI75" s="16">
        <f>IF((AP74-AR74)&gt;0,1,0)+IF((AP75-AR75)&gt;0,1,0)+IF((AP76-AR76)&gt;0,1,0)+IF((AT74-AV74)&gt;0,1,0)+IF((AT75-AV75)&gt;0,1,0)+IF((AT76-AV76)&gt;0,1,0)+IF((AX74-AZ74)&gt;0,1,0)+IF((AX75-AZ75)&gt;0,1,0)+IF((AX76-AZ76)&gt;0,1,0)</f>
        <v>6</v>
      </c>
      <c r="BJ75" s="18">
        <f>IF((AP74-AR74)&lt;0,1,0)+IF((AP75-AR75)&lt;0,1,0)+IF((AP76-AR76)&lt;0,1,0)+IF((AT74-AV74)&lt;0,1,0)+IF((AT75-AV75)&lt;0,1,0)+IF((AT76-AV76)&lt;0,1,0)+IF((AX74-AZ74)&lt;0,1,0)+IF((AX75-AZ75)&lt;0,1,0)+IF((AX76-AZ76)&lt;0,1,0)</f>
        <v>1</v>
      </c>
      <c r="BK75" s="17">
        <f>SUM(AL74:AL76,AP74:AP76,AT74:AT76,AX74:AX76)</f>
        <v>100</v>
      </c>
      <c r="BL75" s="17">
        <f>SUM(AN74:AN76,AR74:AR76,AV74:AV76,AZ74:AZ76)</f>
        <v>62</v>
      </c>
      <c r="BM75" s="18">
        <f>BK75-BL75</f>
        <v>38</v>
      </c>
    </row>
    <row r="76" spans="1:65" ht="9" customHeight="1">
      <c r="A76" s="343" t="s">
        <v>131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J76" s="20"/>
      <c r="AK76" s="21"/>
      <c r="AL76" s="280"/>
      <c r="AM76" s="278"/>
      <c r="AN76" s="278"/>
      <c r="AO76" s="279"/>
      <c r="AP76" s="26"/>
      <c r="AQ76" s="11">
        <f>IF(AP76="","","-")</f>
      </c>
      <c r="AR76" s="12"/>
      <c r="AS76" s="282"/>
      <c r="AT76" s="10"/>
      <c r="AU76" s="11">
        <f t="shared" si="24"/>
      </c>
      <c r="AV76" s="12"/>
      <c r="AW76" s="282"/>
      <c r="AX76" s="10">
        <v>15</v>
      </c>
      <c r="AY76" s="11" t="str">
        <f t="shared" si="25"/>
        <v>-</v>
      </c>
      <c r="AZ76" s="12">
        <v>8</v>
      </c>
      <c r="BA76" s="282"/>
      <c r="BB76" s="289" t="s">
        <v>162</v>
      </c>
      <c r="BC76" s="290"/>
      <c r="BD76" s="291" t="s">
        <v>163</v>
      </c>
      <c r="BE76" s="292"/>
      <c r="BF76" s="3"/>
      <c r="BG76" s="16"/>
      <c r="BH76" s="17"/>
      <c r="BI76" s="16"/>
      <c r="BJ76" s="18"/>
      <c r="BK76" s="17"/>
      <c r="BL76" s="17"/>
      <c r="BM76" s="18"/>
    </row>
    <row r="77" spans="1:65" ht="9" customHeight="1">
      <c r="A77" s="343"/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J77" s="8" t="s">
        <v>34</v>
      </c>
      <c r="AK77" s="23" t="s">
        <v>128</v>
      </c>
      <c r="AL77" s="24">
        <f>IF(AR74="","",AR74)</f>
        <v>10</v>
      </c>
      <c r="AM77" s="41" t="str">
        <f aca="true" t="shared" si="26" ref="AM77:AM85">IF(AL77="","","-")</f>
        <v>-</v>
      </c>
      <c r="AN77" s="23">
        <f>IF(AP74="","",AP74)</f>
        <v>15</v>
      </c>
      <c r="AO77" s="293" t="str">
        <f>IF(AS74="","",IF(AS74="○","×",IF(AS74="×","○")))</f>
        <v>×</v>
      </c>
      <c r="AP77" s="296"/>
      <c r="AQ77" s="297"/>
      <c r="AR77" s="297"/>
      <c r="AS77" s="298"/>
      <c r="AT77" s="101">
        <v>15</v>
      </c>
      <c r="AU77" s="41" t="str">
        <f t="shared" si="24"/>
        <v>-</v>
      </c>
      <c r="AV77" s="102">
        <v>3</v>
      </c>
      <c r="AW77" s="303" t="s">
        <v>155</v>
      </c>
      <c r="AX77" s="103">
        <v>7</v>
      </c>
      <c r="AY77" s="41" t="str">
        <f t="shared" si="25"/>
        <v>-</v>
      </c>
      <c r="AZ77" s="102">
        <v>15</v>
      </c>
      <c r="BA77" s="303" t="s">
        <v>154</v>
      </c>
      <c r="BB77" s="305" t="s">
        <v>162</v>
      </c>
      <c r="BC77" s="306"/>
      <c r="BD77" s="306"/>
      <c r="BE77" s="307"/>
      <c r="BF77" s="3"/>
      <c r="BG77" s="27"/>
      <c r="BH77" s="28"/>
      <c r="BI77" s="27"/>
      <c r="BJ77" s="29"/>
      <c r="BK77" s="28"/>
      <c r="BL77" s="28"/>
      <c r="BM77" s="29"/>
    </row>
    <row r="78" spans="1:65" ht="9" customHeight="1" thickBot="1">
      <c r="A78" s="325" t="s">
        <v>102</v>
      </c>
      <c r="B78" s="52" t="s">
        <v>47</v>
      </c>
      <c r="C78" s="53" t="s">
        <v>46</v>
      </c>
      <c r="D78" s="79"/>
      <c r="E78" s="57"/>
      <c r="F78" s="57"/>
      <c r="G78" s="57"/>
      <c r="H78" s="58"/>
      <c r="I78" s="58"/>
      <c r="J78" s="58"/>
      <c r="K78" s="58"/>
      <c r="L78" s="58"/>
      <c r="AJ78" s="8" t="s">
        <v>35</v>
      </c>
      <c r="AK78" s="9" t="s">
        <v>128</v>
      </c>
      <c r="AL78" s="30">
        <f>IF(AR75="","",AR75)</f>
        <v>11</v>
      </c>
      <c r="AM78" s="11" t="str">
        <f t="shared" si="26"/>
        <v>-</v>
      </c>
      <c r="AN78" s="9">
        <f>IF(AP75="","",AP75)</f>
        <v>15</v>
      </c>
      <c r="AO78" s="294"/>
      <c r="AP78" s="299"/>
      <c r="AQ78" s="278"/>
      <c r="AR78" s="278"/>
      <c r="AS78" s="279"/>
      <c r="AT78" s="25">
        <v>15</v>
      </c>
      <c r="AU78" s="11" t="str">
        <f t="shared" si="24"/>
        <v>-</v>
      </c>
      <c r="AV78" s="12">
        <v>2</v>
      </c>
      <c r="AW78" s="282"/>
      <c r="AX78" s="31">
        <v>10</v>
      </c>
      <c r="AY78" s="11" t="str">
        <f t="shared" si="25"/>
        <v>-</v>
      </c>
      <c r="AZ78" s="32">
        <v>15</v>
      </c>
      <c r="BA78" s="282"/>
      <c r="BB78" s="286"/>
      <c r="BC78" s="287"/>
      <c r="BD78" s="287"/>
      <c r="BE78" s="288"/>
      <c r="BF78" s="3"/>
      <c r="BG78" s="16">
        <f>COUNTIF(AL77:BA79,"○")</f>
        <v>1</v>
      </c>
      <c r="BH78" s="17">
        <f>COUNTIF(AL77:BA79,"×")</f>
        <v>2</v>
      </c>
      <c r="BI78" s="16">
        <f>IF((AR74-AP74)&gt;0,1,0)+IF((AR75-AP75)&gt;0,1,0)+IF((AR76-AP76)&gt;0,1,0)+IF((AT77-AV77)&gt;0,1,0)+IF((AT78-AV78)&gt;0,1,0)+IF((AT79-AV79)&gt;0,1,0)+IF((AX77-AZ77)&gt;0,1,0)+IF((AX78-AZ78)&gt;0,1,0)+IF((AX79-AZ79)&gt;0,1,0)</f>
        <v>2</v>
      </c>
      <c r="BJ78" s="18">
        <f>IF((AR74-AP74)&lt;0,1,0)+IF((AR75-AP75)&lt;0,1,0)+IF((AR76-AP76)&lt;0,1,0)+IF((AT77-AV77)&lt;0,1,0)+IF((AT78-AV78)&lt;0,1,0)+IF((AT79-AV79)&lt;0,1,0)+IF((AX77-AZ77)&lt;0,1,0)+IF((AX78-AZ78)&lt;0,1,0)+IF((AX79-AZ79)&lt;0,1,0)</f>
        <v>4</v>
      </c>
      <c r="BK78" s="17">
        <f>SUM(AL77:AL79,AP77:AP79,AT77:AT79,AX77:AX79)</f>
        <v>68</v>
      </c>
      <c r="BL78" s="17">
        <f>SUM(AN77:AN79,AR77:AR79,AV77:AV79,AZ77:AZ79)</f>
        <v>65</v>
      </c>
      <c r="BM78" s="18">
        <f>BK78-BL78</f>
        <v>3</v>
      </c>
    </row>
    <row r="79" spans="1:65" ht="9" customHeight="1" thickTop="1">
      <c r="A79" s="325"/>
      <c r="B79" s="55" t="s">
        <v>48</v>
      </c>
      <c r="C79" s="56" t="s">
        <v>46</v>
      </c>
      <c r="D79" s="171"/>
      <c r="E79" s="172"/>
      <c r="F79" s="173">
        <v>21</v>
      </c>
      <c r="G79" s="173">
        <v>21</v>
      </c>
      <c r="H79" s="173"/>
      <c r="I79" s="164"/>
      <c r="J79" s="58"/>
      <c r="K79" s="58"/>
      <c r="L79" s="58"/>
      <c r="P79" s="331" t="s">
        <v>15</v>
      </c>
      <c r="Q79" s="331"/>
      <c r="R79" s="331"/>
      <c r="S79" s="331"/>
      <c r="W79" s="116"/>
      <c r="X79" s="117"/>
      <c r="Y79" s="117"/>
      <c r="Z79" s="117"/>
      <c r="AA79" s="117"/>
      <c r="AB79" s="117"/>
      <c r="AC79" s="117"/>
      <c r="AD79" s="117"/>
      <c r="AE79" s="117"/>
      <c r="AF79" s="117"/>
      <c r="AG79" s="118"/>
      <c r="AH79" s="129"/>
      <c r="AJ79" s="20"/>
      <c r="AK79" s="33"/>
      <c r="AL79" s="20">
        <f>IF(AR76="","",AR76)</f>
      </c>
      <c r="AM79" s="22">
        <f t="shared" si="26"/>
      </c>
      <c r="AN79" s="33">
        <f>IF(AP76="","",AP76)</f>
      </c>
      <c r="AO79" s="295"/>
      <c r="AP79" s="300"/>
      <c r="AQ79" s="301"/>
      <c r="AR79" s="301"/>
      <c r="AS79" s="302"/>
      <c r="AT79" s="34"/>
      <c r="AU79" s="22">
        <f t="shared" si="24"/>
      </c>
      <c r="AV79" s="35"/>
      <c r="AW79" s="304"/>
      <c r="AX79" s="36"/>
      <c r="AY79" s="22">
        <f t="shared" si="25"/>
      </c>
      <c r="AZ79" s="37"/>
      <c r="BA79" s="304"/>
      <c r="BB79" s="308" t="s">
        <v>161</v>
      </c>
      <c r="BC79" s="309"/>
      <c r="BD79" s="310" t="s">
        <v>153</v>
      </c>
      <c r="BE79" s="311"/>
      <c r="BF79" s="3"/>
      <c r="BG79" s="38"/>
      <c r="BH79" s="39"/>
      <c r="BI79" s="38"/>
      <c r="BJ79" s="40"/>
      <c r="BK79" s="39"/>
      <c r="BL79" s="39"/>
      <c r="BM79" s="40"/>
    </row>
    <row r="80" spans="1:65" ht="9" customHeight="1">
      <c r="A80" s="50"/>
      <c r="B80" s="58"/>
      <c r="C80" s="58"/>
      <c r="D80" s="58"/>
      <c r="E80" s="58"/>
      <c r="F80" s="321" t="s">
        <v>130</v>
      </c>
      <c r="G80" s="321" t="s">
        <v>130</v>
      </c>
      <c r="H80" s="321" t="s">
        <v>130</v>
      </c>
      <c r="I80" s="186"/>
      <c r="J80" s="58"/>
      <c r="K80" s="58"/>
      <c r="L80" s="58"/>
      <c r="P80" s="331"/>
      <c r="Q80" s="331"/>
      <c r="R80" s="331"/>
      <c r="S80" s="331"/>
      <c r="W80" s="119"/>
      <c r="X80" s="120"/>
      <c r="Y80" s="120"/>
      <c r="Z80" s="120"/>
      <c r="AA80" s="120"/>
      <c r="AB80" s="120"/>
      <c r="AC80" s="120"/>
      <c r="AD80" s="120"/>
      <c r="AE80" s="120"/>
      <c r="AF80" s="120"/>
      <c r="AG80" s="121"/>
      <c r="AH80" s="129"/>
      <c r="AJ80" s="30" t="s">
        <v>28</v>
      </c>
      <c r="AK80" s="9" t="s">
        <v>16</v>
      </c>
      <c r="AL80" s="30">
        <f>IF(AV74="","",AV74)</f>
        <v>4</v>
      </c>
      <c r="AM80" s="11" t="str">
        <f t="shared" si="26"/>
        <v>-</v>
      </c>
      <c r="AN80" s="9">
        <f>IF(AT74="","",AT74)</f>
        <v>15</v>
      </c>
      <c r="AO80" s="294" t="str">
        <f>IF(AW74="","",IF(AW74="○","×",IF(AW74="×","○")))</f>
        <v>×</v>
      </c>
      <c r="AP80" s="42">
        <f>IF(AV77="","",AV77)</f>
        <v>3</v>
      </c>
      <c r="AQ80" s="11" t="str">
        <f aca="true" t="shared" si="27" ref="AQ80:AQ85">IF(AP80="","","-")</f>
        <v>-</v>
      </c>
      <c r="AR80" s="9">
        <f>IF(AT77="","",AT77)</f>
        <v>15</v>
      </c>
      <c r="AS80" s="294" t="str">
        <f>IF(AW77="","",IF(AW77="○","×",IF(AW77="×","○")))</f>
        <v>×</v>
      </c>
      <c r="AT80" s="299"/>
      <c r="AU80" s="278"/>
      <c r="AV80" s="278"/>
      <c r="AW80" s="279"/>
      <c r="AX80" s="25">
        <v>7</v>
      </c>
      <c r="AY80" s="11" t="str">
        <f t="shared" si="25"/>
        <v>-</v>
      </c>
      <c r="AZ80" s="12">
        <v>15</v>
      </c>
      <c r="BA80" s="282" t="s">
        <v>154</v>
      </c>
      <c r="BB80" s="286" t="s">
        <v>164</v>
      </c>
      <c r="BC80" s="287"/>
      <c r="BD80" s="287"/>
      <c r="BE80" s="288"/>
      <c r="BF80" s="3"/>
      <c r="BG80" s="16"/>
      <c r="BH80" s="17"/>
      <c r="BI80" s="16"/>
      <c r="BJ80" s="18"/>
      <c r="BK80" s="17"/>
      <c r="BL80" s="17"/>
      <c r="BM80" s="18"/>
    </row>
    <row r="81" spans="1:65" ht="9" customHeight="1">
      <c r="A81" s="50"/>
      <c r="B81" s="58"/>
      <c r="C81" s="58"/>
      <c r="D81" s="58"/>
      <c r="E81" s="58"/>
      <c r="F81" s="321"/>
      <c r="G81" s="321"/>
      <c r="H81" s="322"/>
      <c r="I81" s="100"/>
      <c r="J81" s="100"/>
      <c r="K81" s="100"/>
      <c r="L81" s="100"/>
      <c r="M81" s="109"/>
      <c r="P81" s="330" t="s">
        <v>108</v>
      </c>
      <c r="Q81" s="330"/>
      <c r="R81" s="330"/>
      <c r="S81" s="330"/>
      <c r="T81" s="330"/>
      <c r="U81" s="330"/>
      <c r="V81" s="330"/>
      <c r="W81" s="132"/>
      <c r="X81" s="133"/>
      <c r="Y81" s="133"/>
      <c r="Z81" s="133"/>
      <c r="AA81" s="133"/>
      <c r="AB81" s="120"/>
      <c r="AC81" s="120"/>
      <c r="AD81" s="120"/>
      <c r="AE81" s="120"/>
      <c r="AF81" s="120"/>
      <c r="AG81" s="121"/>
      <c r="AH81" s="129"/>
      <c r="AJ81" s="30" t="s">
        <v>29</v>
      </c>
      <c r="AK81" s="9" t="s">
        <v>16</v>
      </c>
      <c r="AL81" s="30">
        <f>IF(AV75="","",AV75)</f>
        <v>7</v>
      </c>
      <c r="AM81" s="11" t="str">
        <f t="shared" si="26"/>
        <v>-</v>
      </c>
      <c r="AN81" s="9">
        <f>IF(AT75="","",AT75)</f>
        <v>15</v>
      </c>
      <c r="AO81" s="294"/>
      <c r="AP81" s="42">
        <f>IF(AV78="","",AV78)</f>
        <v>2</v>
      </c>
      <c r="AQ81" s="11" t="str">
        <f t="shared" si="27"/>
        <v>-</v>
      </c>
      <c r="AR81" s="9">
        <f>IF(AT78="","",AT78)</f>
        <v>15</v>
      </c>
      <c r="AS81" s="294"/>
      <c r="AT81" s="299"/>
      <c r="AU81" s="278"/>
      <c r="AV81" s="278"/>
      <c r="AW81" s="279"/>
      <c r="AX81" s="25">
        <v>5</v>
      </c>
      <c r="AY81" s="11" t="str">
        <f t="shared" si="25"/>
        <v>-</v>
      </c>
      <c r="AZ81" s="32">
        <v>15</v>
      </c>
      <c r="BA81" s="282"/>
      <c r="BB81" s="286"/>
      <c r="BC81" s="287"/>
      <c r="BD81" s="287"/>
      <c r="BE81" s="288"/>
      <c r="BF81" s="3"/>
      <c r="BG81" s="16">
        <f>COUNTIF(AL80:BA82,"○")</f>
        <v>0</v>
      </c>
      <c r="BH81" s="17">
        <f>COUNTIF(AL80:BA82,"×")</f>
        <v>3</v>
      </c>
      <c r="BI81" s="16">
        <f>IF((AV74-AT74)&gt;0,1,0)+IF((AV75-AT75)&gt;0,1,0)+IF((AV76-AT76)&gt;0,1,0)+IF((AV77-AT77)&gt;0,1,0)+IF((AV78-AT78)&gt;0,1,0)+IF((AV79-AT79)&gt;0,1,0)+IF((AX80-AZ80)&gt;0,1,0)+IF((AX81-AZ81)&gt;0,1,0)+IF((AX82-AZ82)&gt;0,1,0)</f>
        <v>0</v>
      </c>
      <c r="BJ81" s="18">
        <f>IF((AV74-AT74)&lt;0,1,0)+IF((AV75-AT75)&lt;0,1,0)+IF((AV76-AT76)&lt;0,1,0)+IF((AV77-AT77)&lt;0,1,0)+IF((AV78-AT78)&lt;0,1,0)+IF((AV79-AT79)&lt;0,1,0)+IF((AX80-AZ80)&lt;0,1,0)+IF((AX81-AZ81)&lt;0,1,0)+IF((AX82-AZ82)&lt;0,1,0)</f>
        <v>6</v>
      </c>
      <c r="BK81" s="17">
        <f>SUM(AL80:AL82,AP80:AP82,AT80:AT82,AX80:AX82)</f>
        <v>28</v>
      </c>
      <c r="BL81" s="17">
        <f>SUM(AN80:AN82,AR80:AR82,AV80:AV82,AZ80:AZ82)</f>
        <v>90</v>
      </c>
      <c r="BM81" s="18">
        <f>BK81-BL81</f>
        <v>-62</v>
      </c>
    </row>
    <row r="82" spans="1:65" ht="9" customHeight="1">
      <c r="A82" s="325" t="s">
        <v>105</v>
      </c>
      <c r="B82" s="52" t="s">
        <v>49</v>
      </c>
      <c r="C82" s="53" t="s">
        <v>46</v>
      </c>
      <c r="D82" s="125"/>
      <c r="E82" s="95"/>
      <c r="F82" s="81">
        <v>18</v>
      </c>
      <c r="G82" s="81">
        <v>14</v>
      </c>
      <c r="H82" s="82"/>
      <c r="I82" s="58"/>
      <c r="J82" s="58"/>
      <c r="K82" s="58"/>
      <c r="L82" s="58"/>
      <c r="M82" s="111"/>
      <c r="P82" s="347"/>
      <c r="Q82" s="347"/>
      <c r="R82" s="347"/>
      <c r="S82" s="347"/>
      <c r="T82" s="347"/>
      <c r="U82" s="347"/>
      <c r="V82" s="347"/>
      <c r="W82" s="132"/>
      <c r="X82" s="133"/>
      <c r="Y82" s="133"/>
      <c r="Z82" s="133"/>
      <c r="AA82" s="133"/>
      <c r="AB82" s="120"/>
      <c r="AC82" s="120"/>
      <c r="AD82" s="120"/>
      <c r="AE82" s="120"/>
      <c r="AF82" s="120"/>
      <c r="AG82" s="121"/>
      <c r="AH82" s="129"/>
      <c r="AJ82" s="20"/>
      <c r="AK82" s="21"/>
      <c r="AL82" s="20">
        <f>IF(AV76="","",AV76)</f>
      </c>
      <c r="AM82" s="11">
        <f t="shared" si="26"/>
      </c>
      <c r="AN82" s="9">
        <f>IF(AT76="","",AT76)</f>
      </c>
      <c r="AO82" s="294"/>
      <c r="AP82" s="42">
        <f>IF(AV79="","",AV79)</f>
      </c>
      <c r="AQ82" s="11">
        <f t="shared" si="27"/>
      </c>
      <c r="AR82" s="9">
        <f>IF(AT79="","",AT79)</f>
      </c>
      <c r="AS82" s="294"/>
      <c r="AT82" s="299"/>
      <c r="AU82" s="278"/>
      <c r="AV82" s="278"/>
      <c r="AW82" s="279"/>
      <c r="AX82" s="31"/>
      <c r="AY82" s="11">
        <f t="shared" si="25"/>
      </c>
      <c r="AZ82" s="104"/>
      <c r="BA82" s="282"/>
      <c r="BB82" s="289" t="s">
        <v>163</v>
      </c>
      <c r="BC82" s="290"/>
      <c r="BD82" s="291" t="s">
        <v>162</v>
      </c>
      <c r="BE82" s="292"/>
      <c r="BF82" s="3"/>
      <c r="BG82" s="16"/>
      <c r="BH82" s="17"/>
      <c r="BI82" s="16"/>
      <c r="BJ82" s="18"/>
      <c r="BK82" s="17"/>
      <c r="BL82" s="17"/>
      <c r="BM82" s="18"/>
    </row>
    <row r="83" spans="1:65" ht="9" customHeight="1">
      <c r="A83" s="325"/>
      <c r="B83" s="55" t="s">
        <v>50</v>
      </c>
      <c r="C83" s="56" t="s">
        <v>46</v>
      </c>
      <c r="D83" s="57"/>
      <c r="E83" s="57"/>
      <c r="F83" s="57"/>
      <c r="G83" s="57"/>
      <c r="H83" s="57"/>
      <c r="I83" s="57"/>
      <c r="J83" s="57"/>
      <c r="K83" s="67">
        <v>12</v>
      </c>
      <c r="L83" s="67">
        <v>11</v>
      </c>
      <c r="M83" s="75"/>
      <c r="P83" s="348" t="s">
        <v>189</v>
      </c>
      <c r="Q83" s="349"/>
      <c r="R83" s="349"/>
      <c r="S83" s="349"/>
      <c r="T83" s="349"/>
      <c r="U83" s="349"/>
      <c r="V83" s="349"/>
      <c r="W83" s="141"/>
      <c r="X83" s="142"/>
      <c r="Y83" s="142"/>
      <c r="Z83" s="142"/>
      <c r="AA83" s="142"/>
      <c r="AB83" s="120"/>
      <c r="AC83" s="120"/>
      <c r="AD83" s="120"/>
      <c r="AE83" s="120"/>
      <c r="AF83" s="120"/>
      <c r="AG83" s="121"/>
      <c r="AH83" s="129"/>
      <c r="AJ83" s="43" t="s">
        <v>38</v>
      </c>
      <c r="AK83" s="23" t="s">
        <v>122</v>
      </c>
      <c r="AL83" s="30">
        <f>IF(AZ74="","",AZ74)</f>
        <v>15</v>
      </c>
      <c r="AM83" s="41" t="str">
        <f t="shared" si="26"/>
        <v>-</v>
      </c>
      <c r="AN83" s="23">
        <f>IF(AX74="","",AX74)</f>
        <v>10</v>
      </c>
      <c r="AO83" s="293" t="str">
        <f>IF(BA74="","",IF(BA74="○","×",IF(BA74="×","○")))</f>
        <v>×</v>
      </c>
      <c r="AP83" s="44">
        <f>IF(AZ77="","",AZ77)</f>
        <v>15</v>
      </c>
      <c r="AQ83" s="41" t="str">
        <f t="shared" si="27"/>
        <v>-</v>
      </c>
      <c r="AR83" s="23">
        <f>IF(AX77="","",AX77)</f>
        <v>7</v>
      </c>
      <c r="AS83" s="293" t="str">
        <f>IF(BA77="","",IF(BA77="○","×",IF(BA77="×","○")))</f>
        <v>○</v>
      </c>
      <c r="AT83" s="44">
        <f>IF(AZ80="","",AZ80)</f>
        <v>15</v>
      </c>
      <c r="AU83" s="41" t="str">
        <f>IF(AT83="","","-")</f>
        <v>-</v>
      </c>
      <c r="AV83" s="23">
        <f>IF(AX80="","",AX80)</f>
        <v>7</v>
      </c>
      <c r="AW83" s="293" t="str">
        <f>IF(BA80="","",IF(BA80="○","×",IF(BA80="×","○")))</f>
        <v>○</v>
      </c>
      <c r="AX83" s="296"/>
      <c r="AY83" s="297"/>
      <c r="AZ83" s="297"/>
      <c r="BA83" s="312"/>
      <c r="BB83" s="305" t="s">
        <v>153</v>
      </c>
      <c r="BC83" s="306"/>
      <c r="BD83" s="306"/>
      <c r="BE83" s="307"/>
      <c r="BF83" s="3"/>
      <c r="BG83" s="27"/>
      <c r="BH83" s="28"/>
      <c r="BI83" s="27"/>
      <c r="BJ83" s="29"/>
      <c r="BK83" s="28"/>
      <c r="BL83" s="28"/>
      <c r="BM83" s="29"/>
    </row>
    <row r="84" spans="1:65" ht="9" customHeight="1" thickBot="1">
      <c r="A84" s="50"/>
      <c r="B84" s="58"/>
      <c r="C84" s="58"/>
      <c r="D84" s="58"/>
      <c r="E84" s="58"/>
      <c r="F84" s="58"/>
      <c r="G84" s="58"/>
      <c r="H84" s="57"/>
      <c r="I84" s="321"/>
      <c r="J84" s="321"/>
      <c r="K84" s="321" t="s">
        <v>130</v>
      </c>
      <c r="L84" s="321" t="s">
        <v>130</v>
      </c>
      <c r="M84" s="322" t="s">
        <v>130</v>
      </c>
      <c r="O84" s="111"/>
      <c r="P84" s="350"/>
      <c r="Q84" s="351"/>
      <c r="R84" s="351"/>
      <c r="S84" s="351"/>
      <c r="T84" s="351"/>
      <c r="U84" s="351"/>
      <c r="V84" s="351"/>
      <c r="W84" s="141"/>
      <c r="X84" s="142"/>
      <c r="Y84" s="142"/>
      <c r="Z84" s="142"/>
      <c r="AA84" s="142"/>
      <c r="AB84" s="120"/>
      <c r="AC84" s="120"/>
      <c r="AD84" s="120"/>
      <c r="AE84" s="120"/>
      <c r="AF84" s="120"/>
      <c r="AG84" s="121"/>
      <c r="AH84" s="129"/>
      <c r="AJ84" s="30" t="s">
        <v>39</v>
      </c>
      <c r="AK84" s="9" t="s">
        <v>122</v>
      </c>
      <c r="AL84" s="30">
        <f>IF(AZ75="","",AZ75)</f>
        <v>7</v>
      </c>
      <c r="AM84" s="11" t="str">
        <f t="shared" si="26"/>
        <v>-</v>
      </c>
      <c r="AN84" s="9">
        <f>IF(AX75="","",AX75)</f>
        <v>15</v>
      </c>
      <c r="AO84" s="294" t="str">
        <f>IF(AQ81="","",AQ81)</f>
        <v>-</v>
      </c>
      <c r="AP84" s="42">
        <f>IF(AZ78="","",AZ78)</f>
        <v>15</v>
      </c>
      <c r="AQ84" s="11" t="str">
        <f t="shared" si="27"/>
        <v>-</v>
      </c>
      <c r="AR84" s="9">
        <f>IF(AX78="","",AX78)</f>
        <v>10</v>
      </c>
      <c r="AS84" s="294">
        <f>IF(AU81="","",AU81)</f>
      </c>
      <c r="AT84" s="45">
        <f>IF(AZ81="","",AZ81)</f>
        <v>15</v>
      </c>
      <c r="AU84" s="11" t="str">
        <f>IF(AT84="","","-")</f>
        <v>-</v>
      </c>
      <c r="AV84" s="9">
        <f>IF(AX81="","",AX81)</f>
        <v>5</v>
      </c>
      <c r="AW84" s="294" t="str">
        <f>IF(AY81="","",AY81)</f>
        <v>-</v>
      </c>
      <c r="AX84" s="299"/>
      <c r="AY84" s="278"/>
      <c r="AZ84" s="278"/>
      <c r="BA84" s="313"/>
      <c r="BB84" s="286"/>
      <c r="BC84" s="287"/>
      <c r="BD84" s="287"/>
      <c r="BE84" s="288"/>
      <c r="BF84" s="3"/>
      <c r="BG84" s="16">
        <f>COUNTIF(AL83:BA85,"○")</f>
        <v>2</v>
      </c>
      <c r="BH84" s="17">
        <f>COUNTIF(AL83:BA85,"×")</f>
        <v>1</v>
      </c>
      <c r="BI84" s="16">
        <f>IF((AZ77-AX77)&gt;0,1,0)+IF((AZ78-AX78)&gt;0,1,0)+IF((AZ79-AX79)&gt;0,1,0)+IF((AZ80-AX80)&gt;0,1,0)+IF((AZ81-AX81)&gt;0,1,0)+IF((AZ82-AX82)&gt;0,1,0)+IF((AZ74-AX74)&gt;0,1,0)+IF((AZ75-AX75)&gt;0,1,0)+IF((AZ76-AX76)&gt;0,1,0)</f>
        <v>5</v>
      </c>
      <c r="BJ84" s="18">
        <f>IF((AZ77-AX77)&lt;0,1,0)+IF((AZ78-AX78)&lt;0,1,0)+IF((AZ79-AX79)&lt;0,1,0)+IF((AZ80-AX80)&lt;0,1,0)+IF((AZ81-AX81)&lt;0,1,0)+IF((AZ82-AX82)&lt;0,1,0)+IF((AZ74-AX74)&lt;0,1,0)+IF((AZ75-AX75)&lt;0,1,0)+IF((AZ76-AX76)&lt;0,1,0)</f>
        <v>2</v>
      </c>
      <c r="BK84" s="17">
        <f>SUM(AL83:AL85,AP83:AP85,AT83:AT85,AX83:AX85)</f>
        <v>90</v>
      </c>
      <c r="BL84" s="17">
        <f>SUM(AN83:AN85,AR83:AR85,AV83:AV85,AZ83:AZ85)</f>
        <v>69</v>
      </c>
      <c r="BM84" s="18">
        <f>BK84-BL84</f>
        <v>21</v>
      </c>
    </row>
    <row r="85" spans="1:65" ht="9" customHeight="1" thickBot="1" thickTop="1">
      <c r="A85" s="50"/>
      <c r="B85" s="58"/>
      <c r="C85" s="58"/>
      <c r="D85" s="58"/>
      <c r="E85" s="58"/>
      <c r="F85" s="58"/>
      <c r="G85" s="58"/>
      <c r="H85" s="57"/>
      <c r="I85" s="321"/>
      <c r="J85" s="321"/>
      <c r="K85" s="321"/>
      <c r="L85" s="321"/>
      <c r="M85" s="321"/>
      <c r="N85" s="180"/>
      <c r="O85" s="182"/>
      <c r="P85" s="348" t="s">
        <v>190</v>
      </c>
      <c r="Q85" s="349"/>
      <c r="R85" s="349"/>
      <c r="S85" s="349"/>
      <c r="T85" s="349"/>
      <c r="U85" s="349"/>
      <c r="V85" s="349"/>
      <c r="W85" s="141"/>
      <c r="X85" s="142"/>
      <c r="Y85" s="142"/>
      <c r="Z85" s="142"/>
      <c r="AA85" s="142"/>
      <c r="AB85" s="120"/>
      <c r="AC85" s="120"/>
      <c r="AD85" s="120"/>
      <c r="AE85" s="120"/>
      <c r="AF85" s="120"/>
      <c r="AG85" s="121"/>
      <c r="AH85" s="129"/>
      <c r="AJ85" s="46"/>
      <c r="AK85" s="4"/>
      <c r="AL85" s="46">
        <f>IF(AZ76="","",AZ76)</f>
        <v>8</v>
      </c>
      <c r="AM85" s="47" t="str">
        <f t="shared" si="26"/>
        <v>-</v>
      </c>
      <c r="AN85" s="48">
        <f>IF(AX76="","",AX76)</f>
        <v>15</v>
      </c>
      <c r="AO85" s="263">
        <f>IF(AQ82="","",AQ82)</f>
      </c>
      <c r="AP85" s="49">
        <f>IF(AZ79="","",AZ79)</f>
      </c>
      <c r="AQ85" s="47">
        <f t="shared" si="27"/>
      </c>
      <c r="AR85" s="48">
        <f>IF(AX79="","",AX79)</f>
      </c>
      <c r="AS85" s="263">
        <f>IF(AU82="","",AU82)</f>
      </c>
      <c r="AT85" s="49">
        <f>IF(AZ82="","",AZ82)</f>
      </c>
      <c r="AU85" s="47">
        <f>IF(AT85="","","-")</f>
      </c>
      <c r="AV85" s="48">
        <f>IF(AX82="","",AX82)</f>
      </c>
      <c r="AW85" s="263">
        <f>IF(AY82="","",AY82)</f>
      </c>
      <c r="AX85" s="314"/>
      <c r="AY85" s="315"/>
      <c r="AZ85" s="315"/>
      <c r="BA85" s="316"/>
      <c r="BB85" s="317" t="s">
        <v>153</v>
      </c>
      <c r="BC85" s="318"/>
      <c r="BD85" s="319" t="s">
        <v>161</v>
      </c>
      <c r="BE85" s="320"/>
      <c r="BF85" s="3"/>
      <c r="BG85" s="38"/>
      <c r="BH85" s="39"/>
      <c r="BI85" s="38"/>
      <c r="BJ85" s="40"/>
      <c r="BK85" s="39"/>
      <c r="BL85" s="39"/>
      <c r="BM85" s="40"/>
    </row>
    <row r="86" spans="1:34" ht="9" customHeight="1" thickBot="1">
      <c r="A86" s="325" t="s">
        <v>103</v>
      </c>
      <c r="B86" s="52" t="s">
        <v>5</v>
      </c>
      <c r="C86" s="53" t="s">
        <v>119</v>
      </c>
      <c r="D86" s="57"/>
      <c r="E86" s="57"/>
      <c r="F86" s="57"/>
      <c r="G86" s="57"/>
      <c r="H86" s="57"/>
      <c r="I86" s="57"/>
      <c r="J86" s="57"/>
      <c r="K86" s="67">
        <v>15</v>
      </c>
      <c r="L86" s="67">
        <v>15</v>
      </c>
      <c r="M86" s="67"/>
      <c r="N86" s="183"/>
      <c r="O86" s="115"/>
      <c r="P86" s="350"/>
      <c r="Q86" s="351"/>
      <c r="R86" s="351"/>
      <c r="S86" s="351"/>
      <c r="T86" s="351"/>
      <c r="U86" s="351"/>
      <c r="V86" s="351"/>
      <c r="W86" s="141"/>
      <c r="X86" s="142"/>
      <c r="Y86" s="142"/>
      <c r="Z86" s="142"/>
      <c r="AA86" s="142"/>
      <c r="AB86" s="120"/>
      <c r="AC86" s="120"/>
      <c r="AD86" s="120"/>
      <c r="AE86" s="120"/>
      <c r="AF86" s="120"/>
      <c r="AG86" s="121"/>
      <c r="AH86" s="129"/>
    </row>
    <row r="87" spans="1:65" ht="9" customHeight="1">
      <c r="A87" s="325"/>
      <c r="B87" s="55" t="s">
        <v>6</v>
      </c>
      <c r="C87" s="56" t="s">
        <v>119</v>
      </c>
      <c r="D87" s="86"/>
      <c r="E87" s="86"/>
      <c r="F87" s="93">
        <v>6</v>
      </c>
      <c r="G87" s="93">
        <v>9</v>
      </c>
      <c r="H87" s="94"/>
      <c r="I87" s="57"/>
      <c r="J87" s="57"/>
      <c r="K87" s="57"/>
      <c r="L87" s="57"/>
      <c r="M87" s="115"/>
      <c r="N87" s="183"/>
      <c r="O87" s="115"/>
      <c r="P87" s="159"/>
      <c r="Q87" s="159"/>
      <c r="R87" s="159"/>
      <c r="S87" s="159"/>
      <c r="T87" s="159"/>
      <c r="U87" s="159"/>
      <c r="V87" s="159"/>
      <c r="W87" s="122"/>
      <c r="X87" s="123"/>
      <c r="Y87" s="123"/>
      <c r="Z87" s="123"/>
      <c r="AA87" s="123"/>
      <c r="AB87" s="123"/>
      <c r="AC87" s="123"/>
      <c r="AD87" s="123"/>
      <c r="AE87" s="123"/>
      <c r="AF87" s="123"/>
      <c r="AG87" s="124"/>
      <c r="AH87" s="129"/>
      <c r="AJ87" s="251" t="s">
        <v>126</v>
      </c>
      <c r="AK87" s="252"/>
      <c r="AL87" s="255" t="str">
        <f>AJ89</f>
        <v>斎藤絵里</v>
      </c>
      <c r="AM87" s="256"/>
      <c r="AN87" s="256"/>
      <c r="AO87" s="257"/>
      <c r="AP87" s="258" t="str">
        <f>AJ92</f>
        <v>吉岡奈保</v>
      </c>
      <c r="AQ87" s="256"/>
      <c r="AR87" s="256"/>
      <c r="AS87" s="257"/>
      <c r="AT87" s="258" t="str">
        <f>AJ95</f>
        <v>川端幸子</v>
      </c>
      <c r="AU87" s="256"/>
      <c r="AV87" s="256"/>
      <c r="AW87" s="257"/>
      <c r="AX87" s="258" t="str">
        <f>AJ98</f>
        <v>谷井加奈</v>
      </c>
      <c r="AY87" s="256"/>
      <c r="AZ87" s="256"/>
      <c r="BA87" s="269"/>
      <c r="BB87" s="270" t="s">
        <v>92</v>
      </c>
      <c r="BC87" s="271"/>
      <c r="BD87" s="271"/>
      <c r="BE87" s="272"/>
      <c r="BF87" s="3"/>
      <c r="BG87" s="273" t="s">
        <v>93</v>
      </c>
      <c r="BH87" s="259"/>
      <c r="BI87" s="273" t="s">
        <v>94</v>
      </c>
      <c r="BJ87" s="260"/>
      <c r="BK87" s="259" t="s">
        <v>95</v>
      </c>
      <c r="BL87" s="259"/>
      <c r="BM87" s="260"/>
    </row>
    <row r="88" spans="1:65" ht="9" customHeight="1" thickBot="1">
      <c r="A88" s="50"/>
      <c r="B88" s="58"/>
      <c r="C88" s="58"/>
      <c r="D88" s="58"/>
      <c r="E88" s="58"/>
      <c r="F88" s="321" t="s">
        <v>130</v>
      </c>
      <c r="G88" s="321" t="s">
        <v>130</v>
      </c>
      <c r="H88" s="322" t="s">
        <v>130</v>
      </c>
      <c r="I88" s="57"/>
      <c r="J88" s="57"/>
      <c r="K88" s="57"/>
      <c r="L88" s="57"/>
      <c r="M88" s="115"/>
      <c r="N88" s="183"/>
      <c r="O88" s="115"/>
      <c r="P88" s="330" t="s">
        <v>109</v>
      </c>
      <c r="Q88" s="340"/>
      <c r="R88" s="340"/>
      <c r="S88" s="340"/>
      <c r="T88" s="340"/>
      <c r="U88" s="340"/>
      <c r="V88" s="340"/>
      <c r="W88" s="128"/>
      <c r="X88" s="128"/>
      <c r="Y88" s="128"/>
      <c r="Z88" s="128"/>
      <c r="AA88" s="112"/>
      <c r="AJ88" s="253"/>
      <c r="AK88" s="254"/>
      <c r="AL88" s="261" t="str">
        <f>AJ90</f>
        <v>白瀧恵</v>
      </c>
      <c r="AM88" s="262"/>
      <c r="AN88" s="262"/>
      <c r="AO88" s="263"/>
      <c r="AP88" s="264" t="str">
        <f>AJ93</f>
        <v>井原梓</v>
      </c>
      <c r="AQ88" s="262"/>
      <c r="AR88" s="262"/>
      <c r="AS88" s="263"/>
      <c r="AT88" s="264" t="str">
        <f>AJ96</f>
        <v>浜田有希子</v>
      </c>
      <c r="AU88" s="262"/>
      <c r="AV88" s="262"/>
      <c r="AW88" s="263"/>
      <c r="AX88" s="264" t="str">
        <f>AJ99</f>
        <v>長野千咲</v>
      </c>
      <c r="AY88" s="262"/>
      <c r="AZ88" s="262"/>
      <c r="BA88" s="265"/>
      <c r="BB88" s="266" t="s">
        <v>96</v>
      </c>
      <c r="BC88" s="267"/>
      <c r="BD88" s="267"/>
      <c r="BE88" s="268"/>
      <c r="BF88" s="3"/>
      <c r="BG88" s="5" t="s">
        <v>97</v>
      </c>
      <c r="BH88" s="6" t="s">
        <v>98</v>
      </c>
      <c r="BI88" s="5" t="s">
        <v>99</v>
      </c>
      <c r="BJ88" s="7" t="s">
        <v>100</v>
      </c>
      <c r="BK88" s="6" t="s">
        <v>99</v>
      </c>
      <c r="BL88" s="6" t="s">
        <v>100</v>
      </c>
      <c r="BM88" s="7" t="s">
        <v>101</v>
      </c>
    </row>
    <row r="89" spans="1:65" ht="9" customHeight="1" thickTop="1">
      <c r="A89" s="50"/>
      <c r="B89" s="58"/>
      <c r="C89" s="58"/>
      <c r="D89" s="58"/>
      <c r="E89" s="58"/>
      <c r="F89" s="321"/>
      <c r="G89" s="321"/>
      <c r="H89" s="321"/>
      <c r="I89" s="165"/>
      <c r="J89" s="172"/>
      <c r="K89" s="172"/>
      <c r="L89" s="172"/>
      <c r="M89" s="182"/>
      <c r="P89" s="341"/>
      <c r="Q89" s="341"/>
      <c r="R89" s="341"/>
      <c r="S89" s="341"/>
      <c r="T89" s="341"/>
      <c r="U89" s="341"/>
      <c r="V89" s="341"/>
      <c r="W89" s="130"/>
      <c r="X89" s="131"/>
      <c r="Y89" s="131"/>
      <c r="Z89" s="131"/>
      <c r="AA89" s="131"/>
      <c r="AB89" s="117"/>
      <c r="AC89" s="117"/>
      <c r="AD89" s="117"/>
      <c r="AE89" s="117"/>
      <c r="AF89" s="117"/>
      <c r="AG89" s="118"/>
      <c r="AH89" s="129"/>
      <c r="AJ89" s="8" t="s">
        <v>40</v>
      </c>
      <c r="AK89" s="9" t="s">
        <v>122</v>
      </c>
      <c r="AL89" s="274"/>
      <c r="AM89" s="275"/>
      <c r="AN89" s="275"/>
      <c r="AO89" s="276"/>
      <c r="AP89" s="10">
        <v>15</v>
      </c>
      <c r="AQ89" s="11" t="str">
        <f>IF(AP89="","","-")</f>
        <v>-</v>
      </c>
      <c r="AR89" s="12">
        <v>10</v>
      </c>
      <c r="AS89" s="281" t="s">
        <v>155</v>
      </c>
      <c r="AT89" s="10">
        <v>15</v>
      </c>
      <c r="AU89" s="13" t="str">
        <f aca="true" t="shared" si="28" ref="AU89:AU94">IF(AT89="","","-")</f>
        <v>-</v>
      </c>
      <c r="AV89" s="14">
        <v>8</v>
      </c>
      <c r="AW89" s="281" t="s">
        <v>155</v>
      </c>
      <c r="AX89" s="15">
        <v>15</v>
      </c>
      <c r="AY89" s="13" t="str">
        <f aca="true" t="shared" si="29" ref="AY89:AY97">IF(AX89="","","-")</f>
        <v>-</v>
      </c>
      <c r="AZ89" s="12">
        <v>13</v>
      </c>
      <c r="BA89" s="281" t="s">
        <v>155</v>
      </c>
      <c r="BB89" s="283" t="s">
        <v>161</v>
      </c>
      <c r="BC89" s="284"/>
      <c r="BD89" s="284"/>
      <c r="BE89" s="285"/>
      <c r="BF89" s="3"/>
      <c r="BG89" s="16"/>
      <c r="BH89" s="17"/>
      <c r="BI89" s="16"/>
      <c r="BJ89" s="18"/>
      <c r="BK89" s="17"/>
      <c r="BL89" s="17"/>
      <c r="BM89" s="18"/>
    </row>
    <row r="90" spans="1:65" ht="9" customHeight="1" thickBot="1">
      <c r="A90" s="325" t="s">
        <v>104</v>
      </c>
      <c r="B90" s="52" t="s">
        <v>62</v>
      </c>
      <c r="C90" s="53" t="s">
        <v>59</v>
      </c>
      <c r="D90" s="160"/>
      <c r="E90" s="161"/>
      <c r="F90" s="162">
        <v>15</v>
      </c>
      <c r="G90" s="162">
        <v>15</v>
      </c>
      <c r="H90" s="162"/>
      <c r="I90" s="166"/>
      <c r="J90" s="57"/>
      <c r="K90" s="57"/>
      <c r="L90" s="57"/>
      <c r="M90" s="115"/>
      <c r="P90" s="348" t="s">
        <v>191</v>
      </c>
      <c r="Q90" s="349"/>
      <c r="R90" s="349"/>
      <c r="S90" s="349"/>
      <c r="T90" s="349"/>
      <c r="U90" s="349"/>
      <c r="V90" s="366"/>
      <c r="W90" s="141"/>
      <c r="X90" s="142"/>
      <c r="Y90" s="142"/>
      <c r="Z90" s="142"/>
      <c r="AA90" s="142"/>
      <c r="AB90" s="120"/>
      <c r="AC90" s="120"/>
      <c r="AD90" s="120"/>
      <c r="AE90" s="120"/>
      <c r="AF90" s="120"/>
      <c r="AG90" s="121"/>
      <c r="AH90" s="129"/>
      <c r="AJ90" s="8" t="s">
        <v>41</v>
      </c>
      <c r="AK90" s="9" t="s">
        <v>122</v>
      </c>
      <c r="AL90" s="277"/>
      <c r="AM90" s="278"/>
      <c r="AN90" s="278"/>
      <c r="AO90" s="279"/>
      <c r="AP90" s="10">
        <v>15</v>
      </c>
      <c r="AQ90" s="11" t="str">
        <f>IF(AP90="","","-")</f>
        <v>-</v>
      </c>
      <c r="AR90" s="19">
        <v>4</v>
      </c>
      <c r="AS90" s="282"/>
      <c r="AT90" s="10">
        <v>15</v>
      </c>
      <c r="AU90" s="11" t="str">
        <f t="shared" si="28"/>
        <v>-</v>
      </c>
      <c r="AV90" s="12">
        <v>13</v>
      </c>
      <c r="AW90" s="282"/>
      <c r="AX90" s="10">
        <v>15</v>
      </c>
      <c r="AY90" s="11" t="str">
        <f t="shared" si="29"/>
        <v>-</v>
      </c>
      <c r="AZ90" s="12">
        <v>9</v>
      </c>
      <c r="BA90" s="282"/>
      <c r="BB90" s="286"/>
      <c r="BC90" s="287"/>
      <c r="BD90" s="287"/>
      <c r="BE90" s="288"/>
      <c r="BF90" s="3"/>
      <c r="BG90" s="16">
        <f>COUNTIF(AL89:BA91,"○")</f>
        <v>3</v>
      </c>
      <c r="BH90" s="17">
        <f>COUNTIF(AL89:BA91,"×")</f>
        <v>0</v>
      </c>
      <c r="BI90" s="16">
        <f>IF((AP89-AR89)&gt;0,1,0)+IF((AP90-AR90)&gt;0,1,0)+IF((AP91-AR91)&gt;0,1,0)+IF((AT89-AV89)&gt;0,1,0)+IF((AT90-AV90)&gt;0,1,0)+IF((AT91-AV91)&gt;0,1,0)+IF((AX89-AZ89)&gt;0,1,0)+IF((AX90-AZ90)&gt;0,1,0)+IF((AX91-AZ91)&gt;0,1,0)</f>
        <v>6</v>
      </c>
      <c r="BJ90" s="18">
        <f>IF((AP89-AR89)&lt;0,1,0)+IF((AP90-AR90)&lt;0,1,0)+IF((AP91-AR91)&lt;0,1,0)+IF((AT89-AV89)&lt;0,1,0)+IF((AT90-AV90)&lt;0,1,0)+IF((AT91-AV91)&lt;0,1,0)+IF((AX89-AZ89)&lt;0,1,0)+IF((AX90-AZ90)&lt;0,1,0)+IF((AX91-AZ91)&lt;0,1,0)</f>
        <v>0</v>
      </c>
      <c r="BK90" s="17">
        <f>SUM(AL89:AL91,AP89:AP91,AT89:AT91,AX89:AX91)</f>
        <v>90</v>
      </c>
      <c r="BL90" s="17">
        <f>SUM(AN89:AN91,AR89:AR91,AV89:AV91,AZ89:AZ91)</f>
        <v>57</v>
      </c>
      <c r="BM90" s="18">
        <f>BK90-BL90</f>
        <v>33</v>
      </c>
    </row>
    <row r="91" spans="1:65" ht="9" customHeight="1" thickTop="1">
      <c r="A91" s="325"/>
      <c r="B91" s="55" t="s">
        <v>63</v>
      </c>
      <c r="C91" s="56" t="s">
        <v>59</v>
      </c>
      <c r="D91" s="57"/>
      <c r="E91" s="57"/>
      <c r="F91" s="57"/>
      <c r="G91" s="57"/>
      <c r="H91" s="57"/>
      <c r="I91" s="57"/>
      <c r="J91" s="57"/>
      <c r="K91" s="57"/>
      <c r="L91" s="57"/>
      <c r="P91" s="350"/>
      <c r="Q91" s="351"/>
      <c r="R91" s="351"/>
      <c r="S91" s="351"/>
      <c r="T91" s="351"/>
      <c r="U91" s="351"/>
      <c r="V91" s="367"/>
      <c r="W91" s="141"/>
      <c r="X91" s="142"/>
      <c r="Y91" s="142"/>
      <c r="Z91" s="142"/>
      <c r="AA91" s="142"/>
      <c r="AB91" s="120"/>
      <c r="AC91" s="120"/>
      <c r="AD91" s="120"/>
      <c r="AE91" s="120"/>
      <c r="AF91" s="120"/>
      <c r="AG91" s="121"/>
      <c r="AH91" s="129"/>
      <c r="AJ91" s="20"/>
      <c r="AK91" s="21"/>
      <c r="AL91" s="280"/>
      <c r="AM91" s="278"/>
      <c r="AN91" s="278"/>
      <c r="AO91" s="279"/>
      <c r="AP91" s="26"/>
      <c r="AQ91" s="11">
        <f>IF(AP91="","","-")</f>
      </c>
      <c r="AR91" s="12"/>
      <c r="AS91" s="282"/>
      <c r="AT91" s="10"/>
      <c r="AU91" s="11">
        <f t="shared" si="28"/>
      </c>
      <c r="AV91" s="12"/>
      <c r="AW91" s="282"/>
      <c r="AX91" s="10"/>
      <c r="AY91" s="11">
        <f t="shared" si="29"/>
      </c>
      <c r="AZ91" s="12"/>
      <c r="BA91" s="282"/>
      <c r="BB91" s="289" t="s">
        <v>162</v>
      </c>
      <c r="BC91" s="290"/>
      <c r="BD91" s="291" t="s">
        <v>163</v>
      </c>
      <c r="BE91" s="292"/>
      <c r="BF91" s="3"/>
      <c r="BG91" s="16"/>
      <c r="BH91" s="17"/>
      <c r="BI91" s="16"/>
      <c r="BJ91" s="18"/>
      <c r="BK91" s="17"/>
      <c r="BL91" s="17"/>
      <c r="BM91" s="18"/>
    </row>
    <row r="92" spans="16:65" ht="9" customHeight="1">
      <c r="P92" s="348" t="s">
        <v>192</v>
      </c>
      <c r="Q92" s="349"/>
      <c r="R92" s="349"/>
      <c r="S92" s="349"/>
      <c r="T92" s="349"/>
      <c r="U92" s="349"/>
      <c r="V92" s="366"/>
      <c r="W92" s="141"/>
      <c r="X92" s="142"/>
      <c r="Y92" s="142"/>
      <c r="Z92" s="142"/>
      <c r="AA92" s="142"/>
      <c r="AB92" s="120"/>
      <c r="AC92" s="120"/>
      <c r="AD92" s="120"/>
      <c r="AE92" s="120"/>
      <c r="AF92" s="120"/>
      <c r="AG92" s="121"/>
      <c r="AH92" s="129"/>
      <c r="AJ92" s="8" t="s">
        <v>24</v>
      </c>
      <c r="AK92" s="23" t="s">
        <v>16</v>
      </c>
      <c r="AL92" s="24">
        <f>IF(AR89="","",AR89)</f>
        <v>10</v>
      </c>
      <c r="AM92" s="41" t="str">
        <f aca="true" t="shared" si="30" ref="AM92:AM100">IF(AL92="","","-")</f>
        <v>-</v>
      </c>
      <c r="AN92" s="23">
        <f>IF(AP89="","",AP89)</f>
        <v>15</v>
      </c>
      <c r="AO92" s="293" t="str">
        <f>IF(AS89="","",IF(AS89="○","×",IF(AS89="×","○")))</f>
        <v>×</v>
      </c>
      <c r="AP92" s="296"/>
      <c r="AQ92" s="297"/>
      <c r="AR92" s="297"/>
      <c r="AS92" s="298"/>
      <c r="AT92" s="101">
        <v>12</v>
      </c>
      <c r="AU92" s="41" t="str">
        <f t="shared" si="28"/>
        <v>-</v>
      </c>
      <c r="AV92" s="102">
        <v>15</v>
      </c>
      <c r="AW92" s="303" t="s">
        <v>155</v>
      </c>
      <c r="AX92" s="103">
        <v>16</v>
      </c>
      <c r="AY92" s="41" t="str">
        <f t="shared" si="29"/>
        <v>-</v>
      </c>
      <c r="AZ92" s="102">
        <v>14</v>
      </c>
      <c r="BA92" s="303" t="s">
        <v>154</v>
      </c>
      <c r="BB92" s="305" t="s">
        <v>167</v>
      </c>
      <c r="BC92" s="306"/>
      <c r="BD92" s="306"/>
      <c r="BE92" s="307"/>
      <c r="BF92" s="3"/>
      <c r="BG92" s="27"/>
      <c r="BH92" s="28"/>
      <c r="BI92" s="27"/>
      <c r="BJ92" s="29"/>
      <c r="BK92" s="28"/>
      <c r="BL92" s="28"/>
      <c r="BM92" s="29"/>
    </row>
    <row r="93" spans="16:65" ht="9" customHeight="1">
      <c r="P93" s="350"/>
      <c r="Q93" s="351"/>
      <c r="R93" s="351"/>
      <c r="S93" s="351"/>
      <c r="T93" s="351"/>
      <c r="U93" s="351"/>
      <c r="V93" s="367"/>
      <c r="W93" s="141"/>
      <c r="X93" s="142"/>
      <c r="Y93" s="142"/>
      <c r="Z93" s="142"/>
      <c r="AA93" s="142"/>
      <c r="AB93" s="120"/>
      <c r="AC93" s="120"/>
      <c r="AD93" s="120"/>
      <c r="AE93" s="120"/>
      <c r="AF93" s="120"/>
      <c r="AG93" s="121"/>
      <c r="AH93" s="129"/>
      <c r="AJ93" s="8" t="s">
        <v>25</v>
      </c>
      <c r="AK93" s="9" t="s">
        <v>16</v>
      </c>
      <c r="AL93" s="30">
        <f>IF(AR90="","",AR90)</f>
        <v>4</v>
      </c>
      <c r="AM93" s="11" t="str">
        <f t="shared" si="30"/>
        <v>-</v>
      </c>
      <c r="AN93" s="9">
        <f>IF(AP90="","",AP90)</f>
        <v>15</v>
      </c>
      <c r="AO93" s="294"/>
      <c r="AP93" s="299"/>
      <c r="AQ93" s="278"/>
      <c r="AR93" s="278"/>
      <c r="AS93" s="279"/>
      <c r="AT93" s="25">
        <v>17</v>
      </c>
      <c r="AU93" s="11" t="str">
        <f t="shared" si="28"/>
        <v>-</v>
      </c>
      <c r="AV93" s="12">
        <v>15</v>
      </c>
      <c r="AW93" s="282"/>
      <c r="AX93" s="31">
        <v>11</v>
      </c>
      <c r="AY93" s="11" t="str">
        <f t="shared" si="29"/>
        <v>-</v>
      </c>
      <c r="AZ93" s="32">
        <v>15</v>
      </c>
      <c r="BA93" s="282"/>
      <c r="BB93" s="286"/>
      <c r="BC93" s="287"/>
      <c r="BD93" s="287"/>
      <c r="BE93" s="288"/>
      <c r="BF93" s="3"/>
      <c r="BG93" s="16">
        <f>COUNTIF(AL92:BA94,"○")</f>
        <v>1</v>
      </c>
      <c r="BH93" s="17">
        <f>COUNTIF(AL92:BA94,"×")</f>
        <v>2</v>
      </c>
      <c r="BI93" s="16">
        <f>IF((AR89-AP89)&gt;0,1,0)+IF((AR90-AP90)&gt;0,1,0)+IF((AR91-AP91)&gt;0,1,0)+IF((AT92-AV92)&gt;0,1,0)+IF((AT93-AV93)&gt;0,1,0)+IF((AT94-AV94)&gt;0,1,0)+IF((AX92-AZ92)&gt;0,1,0)+IF((AX93-AZ93)&gt;0,1,0)+IF((AX94-AZ94)&gt;0,1,0)</f>
        <v>3</v>
      </c>
      <c r="BJ93" s="18">
        <f>IF((AR89-AP89)&lt;0,1,0)+IF((AR90-AP90)&lt;0,1,0)+IF((AR91-AP91)&lt;0,1,0)+IF((AT92-AV92)&lt;0,1,0)+IF((AT93-AV93)&lt;0,1,0)+IF((AT94-AV94)&lt;0,1,0)+IF((AX92-AZ92)&lt;0,1,0)+IF((AX93-AZ93)&lt;0,1,0)+IF((AX94-AZ94)&lt;0,1,0)</f>
        <v>5</v>
      </c>
      <c r="BK93" s="17">
        <f>SUM(AL92:AL94,AP92:AP94,AT92:AT94,AX92:AX94)</f>
        <v>97</v>
      </c>
      <c r="BL93" s="17">
        <f>SUM(AN92:AN94,AR92:AR94,AV92:AV94,AZ92:AZ94)</f>
        <v>111</v>
      </c>
      <c r="BM93" s="18">
        <f>BK93-BL93</f>
        <v>-14</v>
      </c>
    </row>
    <row r="94" spans="23:65" ht="9" customHeight="1">
      <c r="W94" s="119"/>
      <c r="X94" s="120"/>
      <c r="Y94" s="120"/>
      <c r="Z94" s="120"/>
      <c r="AA94" s="120"/>
      <c r="AB94" s="120"/>
      <c r="AC94" s="120"/>
      <c r="AD94" s="120"/>
      <c r="AE94" s="120"/>
      <c r="AF94" s="120"/>
      <c r="AG94" s="121"/>
      <c r="AH94" s="129"/>
      <c r="AJ94" s="20"/>
      <c r="AK94" s="33"/>
      <c r="AL94" s="20">
        <f>IF(AR91="","",AR91)</f>
      </c>
      <c r="AM94" s="22">
        <f t="shared" si="30"/>
      </c>
      <c r="AN94" s="33">
        <f>IF(AP91="","",AP91)</f>
      </c>
      <c r="AO94" s="295"/>
      <c r="AP94" s="300"/>
      <c r="AQ94" s="301"/>
      <c r="AR94" s="301"/>
      <c r="AS94" s="302"/>
      <c r="AT94" s="34">
        <v>15</v>
      </c>
      <c r="AU94" s="22" t="str">
        <f t="shared" si="28"/>
        <v>-</v>
      </c>
      <c r="AV94" s="35">
        <v>7</v>
      </c>
      <c r="AW94" s="304"/>
      <c r="AX94" s="36">
        <v>12</v>
      </c>
      <c r="AY94" s="22" t="str">
        <f t="shared" si="29"/>
        <v>-</v>
      </c>
      <c r="AZ94" s="37">
        <v>15</v>
      </c>
      <c r="BA94" s="304"/>
      <c r="BB94" s="308" t="s">
        <v>161</v>
      </c>
      <c r="BC94" s="309"/>
      <c r="BD94" s="310" t="s">
        <v>153</v>
      </c>
      <c r="BE94" s="311"/>
      <c r="BF94" s="3"/>
      <c r="BG94" s="38"/>
      <c r="BH94" s="39"/>
      <c r="BI94" s="38"/>
      <c r="BJ94" s="40"/>
      <c r="BK94" s="39"/>
      <c r="BL94" s="39"/>
      <c r="BM94" s="40"/>
    </row>
    <row r="95" spans="23:65" ht="9" customHeight="1">
      <c r="W95" s="119"/>
      <c r="X95" s="120"/>
      <c r="Y95" s="120"/>
      <c r="Z95" s="120"/>
      <c r="AA95" s="120"/>
      <c r="AB95" s="120"/>
      <c r="AC95" s="120"/>
      <c r="AD95" s="120"/>
      <c r="AE95" s="120"/>
      <c r="AF95" s="120"/>
      <c r="AG95" s="121"/>
      <c r="AH95" s="129"/>
      <c r="AJ95" s="30" t="s">
        <v>44</v>
      </c>
      <c r="AK95" s="9" t="s">
        <v>122</v>
      </c>
      <c r="AL95" s="30">
        <f>IF(AV89="","",AV89)</f>
        <v>8</v>
      </c>
      <c r="AM95" s="11" t="str">
        <f t="shared" si="30"/>
        <v>-</v>
      </c>
      <c r="AN95" s="9">
        <f>IF(AT89="","",AT89)</f>
        <v>15</v>
      </c>
      <c r="AO95" s="294" t="str">
        <f>IF(AW89="","",IF(AW89="○","×",IF(AW89="×","○")))</f>
        <v>×</v>
      </c>
      <c r="AP95" s="42">
        <f>IF(AV92="","",AV92)</f>
        <v>15</v>
      </c>
      <c r="AQ95" s="11" t="str">
        <f aca="true" t="shared" si="31" ref="AQ95:AQ100">IF(AP95="","","-")</f>
        <v>-</v>
      </c>
      <c r="AR95" s="9">
        <f>IF(AT92="","",AT92)</f>
        <v>12</v>
      </c>
      <c r="AS95" s="294" t="str">
        <f>IF(AW92="","",IF(AW92="○","×",IF(AW92="×","○")))</f>
        <v>×</v>
      </c>
      <c r="AT95" s="299"/>
      <c r="AU95" s="278"/>
      <c r="AV95" s="278"/>
      <c r="AW95" s="279"/>
      <c r="AX95" s="25">
        <v>15</v>
      </c>
      <c r="AY95" s="11" t="str">
        <f t="shared" si="29"/>
        <v>-</v>
      </c>
      <c r="AZ95" s="12">
        <v>13</v>
      </c>
      <c r="BA95" s="282" t="s">
        <v>155</v>
      </c>
      <c r="BB95" s="286" t="s">
        <v>166</v>
      </c>
      <c r="BC95" s="287"/>
      <c r="BD95" s="287"/>
      <c r="BE95" s="288"/>
      <c r="BF95" s="3"/>
      <c r="BG95" s="16"/>
      <c r="BH95" s="17"/>
      <c r="BI95" s="16"/>
      <c r="BJ95" s="18"/>
      <c r="BK95" s="17"/>
      <c r="BL95" s="17"/>
      <c r="BM95" s="18"/>
    </row>
    <row r="96" spans="23:65" ht="9" customHeight="1">
      <c r="W96" s="119"/>
      <c r="X96" s="120"/>
      <c r="Y96" s="120"/>
      <c r="Z96" s="120"/>
      <c r="AA96" s="120"/>
      <c r="AB96" s="120"/>
      <c r="AC96" s="120"/>
      <c r="AD96" s="120"/>
      <c r="AE96" s="120"/>
      <c r="AF96" s="120"/>
      <c r="AG96" s="121"/>
      <c r="AH96" s="129"/>
      <c r="AJ96" s="30" t="s">
        <v>45</v>
      </c>
      <c r="AK96" s="9" t="s">
        <v>122</v>
      </c>
      <c r="AL96" s="30">
        <f>IF(AV90="","",AV90)</f>
        <v>13</v>
      </c>
      <c r="AM96" s="11" t="str">
        <f t="shared" si="30"/>
        <v>-</v>
      </c>
      <c r="AN96" s="9">
        <f>IF(AT90="","",AT90)</f>
        <v>15</v>
      </c>
      <c r="AO96" s="294"/>
      <c r="AP96" s="42">
        <f>IF(AV93="","",AV93)</f>
        <v>15</v>
      </c>
      <c r="AQ96" s="11" t="str">
        <f t="shared" si="31"/>
        <v>-</v>
      </c>
      <c r="AR96" s="9">
        <f>IF(AT93="","",AT93)</f>
        <v>17</v>
      </c>
      <c r="AS96" s="294"/>
      <c r="AT96" s="299"/>
      <c r="AU96" s="278"/>
      <c r="AV96" s="278"/>
      <c r="AW96" s="279"/>
      <c r="AX96" s="25">
        <v>10</v>
      </c>
      <c r="AY96" s="11" t="str">
        <f t="shared" si="29"/>
        <v>-</v>
      </c>
      <c r="AZ96" s="32">
        <v>15</v>
      </c>
      <c r="BA96" s="282"/>
      <c r="BB96" s="286"/>
      <c r="BC96" s="287"/>
      <c r="BD96" s="287"/>
      <c r="BE96" s="288"/>
      <c r="BF96" s="3"/>
      <c r="BG96" s="16">
        <f>COUNTIF(AL95:BA97,"○")</f>
        <v>1</v>
      </c>
      <c r="BH96" s="17">
        <f>COUNTIF(AL95:BA97,"×")</f>
        <v>2</v>
      </c>
      <c r="BI96" s="16">
        <f>IF((AV89-AT89)&gt;0,1,0)+IF((AV90-AT90)&gt;0,1,0)+IF((AV91-AT91)&gt;0,1,0)+IF((AV92-AT92)&gt;0,1,0)+IF((AV93-AT93)&gt;0,1,0)+IF((AV94-AT94)&gt;0,1,0)+IF((AX95-AZ95)&gt;0,1,0)+IF((AX96-AZ96)&gt;0,1,0)+IF((AX97-AZ97)&gt;0,1,0)</f>
        <v>3</v>
      </c>
      <c r="BJ96" s="18">
        <f>IF((AV89-AT89)&lt;0,1,0)+IF((AV90-AT90)&lt;0,1,0)+IF((AV91-AT91)&lt;0,1,0)+IF((AV92-AT92)&lt;0,1,0)+IF((AV93-AT93)&lt;0,1,0)+IF((AV94-AT94)&lt;0,1,0)+IF((AX95-AZ95)&lt;0,1,0)+IF((AX96-AZ96)&lt;0,1,0)+IF((AX97-AZ97)&lt;0,1,0)</f>
        <v>5</v>
      </c>
      <c r="BK96" s="17">
        <f>SUM(AL95:AL97,AP95:AP97,AT95:AT97,AX95:AX97)</f>
        <v>98</v>
      </c>
      <c r="BL96" s="17">
        <f>SUM(AN95:AN97,AR95:AR97,AV95:AV97,AZ95:AZ97)</f>
        <v>111</v>
      </c>
      <c r="BM96" s="18">
        <f>BK96-BL96</f>
        <v>-13</v>
      </c>
    </row>
    <row r="97" spans="23:65" ht="9" customHeight="1">
      <c r="W97" s="122"/>
      <c r="X97" s="123"/>
      <c r="Y97" s="123"/>
      <c r="Z97" s="123"/>
      <c r="AA97" s="123"/>
      <c r="AB97" s="123"/>
      <c r="AC97" s="123"/>
      <c r="AD97" s="123"/>
      <c r="AE97" s="123"/>
      <c r="AF97" s="123"/>
      <c r="AG97" s="124"/>
      <c r="AH97" s="129"/>
      <c r="AJ97" s="20"/>
      <c r="AK97" s="21"/>
      <c r="AL97" s="20">
        <f>IF(AV91="","",AV91)</f>
      </c>
      <c r="AM97" s="11">
        <f t="shared" si="30"/>
      </c>
      <c r="AN97" s="9">
        <f>IF(AT91="","",AT91)</f>
      </c>
      <c r="AO97" s="294"/>
      <c r="AP97" s="42">
        <f>IF(AV94="","",AV94)</f>
        <v>7</v>
      </c>
      <c r="AQ97" s="11" t="str">
        <f t="shared" si="31"/>
        <v>-</v>
      </c>
      <c r="AR97" s="9">
        <f>IF(AT94="","",AT94)</f>
        <v>15</v>
      </c>
      <c r="AS97" s="294"/>
      <c r="AT97" s="299"/>
      <c r="AU97" s="278"/>
      <c r="AV97" s="278"/>
      <c r="AW97" s="279"/>
      <c r="AX97" s="31">
        <v>15</v>
      </c>
      <c r="AY97" s="11" t="str">
        <f t="shared" si="29"/>
        <v>-</v>
      </c>
      <c r="AZ97" s="104">
        <v>9</v>
      </c>
      <c r="BA97" s="282"/>
      <c r="BB97" s="289" t="s">
        <v>161</v>
      </c>
      <c r="BC97" s="290"/>
      <c r="BD97" s="291" t="s">
        <v>153</v>
      </c>
      <c r="BE97" s="292"/>
      <c r="BF97" s="3"/>
      <c r="BG97" s="16"/>
      <c r="BH97" s="17"/>
      <c r="BI97" s="16"/>
      <c r="BJ97" s="18"/>
      <c r="BK97" s="17"/>
      <c r="BL97" s="17"/>
      <c r="BM97" s="18"/>
    </row>
    <row r="98" spans="36:65" ht="9" customHeight="1">
      <c r="AJ98" s="43" t="s">
        <v>69</v>
      </c>
      <c r="AK98" s="23" t="s">
        <v>59</v>
      </c>
      <c r="AL98" s="30">
        <f>IF(AZ89="","",AZ89)</f>
        <v>13</v>
      </c>
      <c r="AM98" s="41" t="str">
        <f t="shared" si="30"/>
        <v>-</v>
      </c>
      <c r="AN98" s="23">
        <f>IF(AX89="","",AX89)</f>
        <v>15</v>
      </c>
      <c r="AO98" s="293" t="str">
        <f>IF(BA89="","",IF(BA89="○","×",IF(BA89="×","○")))</f>
        <v>×</v>
      </c>
      <c r="AP98" s="44">
        <f>IF(AZ92="","",AZ92)</f>
        <v>14</v>
      </c>
      <c r="AQ98" s="41" t="str">
        <f t="shared" si="31"/>
        <v>-</v>
      </c>
      <c r="AR98" s="23">
        <f>IF(AX92="","",AX92)</f>
        <v>16</v>
      </c>
      <c r="AS98" s="293" t="str">
        <f>IF(BA92="","",IF(BA92="○","×",IF(BA92="×","○")))</f>
        <v>○</v>
      </c>
      <c r="AT98" s="44">
        <f>IF(AZ95="","",AZ95)</f>
        <v>13</v>
      </c>
      <c r="AU98" s="41" t="str">
        <f>IF(AT98="","","-")</f>
        <v>-</v>
      </c>
      <c r="AV98" s="23">
        <f>IF(AX95="","",AX95)</f>
        <v>15</v>
      </c>
      <c r="AW98" s="293" t="str">
        <f>IF(BA95="","",IF(BA95="○","×",IF(BA95="×","○")))</f>
        <v>×</v>
      </c>
      <c r="AX98" s="296"/>
      <c r="AY98" s="297"/>
      <c r="AZ98" s="297"/>
      <c r="BA98" s="312"/>
      <c r="BB98" s="305" t="s">
        <v>165</v>
      </c>
      <c r="BC98" s="306"/>
      <c r="BD98" s="306"/>
      <c r="BE98" s="307"/>
      <c r="BF98" s="3"/>
      <c r="BG98" s="27"/>
      <c r="BH98" s="28"/>
      <c r="BI98" s="27"/>
      <c r="BJ98" s="29"/>
      <c r="BK98" s="28"/>
      <c r="BL98" s="28"/>
      <c r="BM98" s="29"/>
    </row>
    <row r="99" spans="36:65" ht="9" customHeight="1" thickBot="1">
      <c r="AJ99" s="30" t="s">
        <v>70</v>
      </c>
      <c r="AK99" s="9" t="s">
        <v>59</v>
      </c>
      <c r="AL99" s="30">
        <f>IF(AZ90="","",AZ90)</f>
        <v>9</v>
      </c>
      <c r="AM99" s="11" t="str">
        <f t="shared" si="30"/>
        <v>-</v>
      </c>
      <c r="AN99" s="9">
        <f>IF(AX90="","",AX90)</f>
        <v>15</v>
      </c>
      <c r="AO99" s="294" t="str">
        <f>IF(AQ96="","",AQ96)</f>
        <v>-</v>
      </c>
      <c r="AP99" s="42">
        <f>IF(AZ93="","",AZ93)</f>
        <v>15</v>
      </c>
      <c r="AQ99" s="11" t="str">
        <f t="shared" si="31"/>
        <v>-</v>
      </c>
      <c r="AR99" s="9">
        <f>IF(AX93="","",AX93)</f>
        <v>11</v>
      </c>
      <c r="AS99" s="294">
        <f>IF(AU96="","",AU96)</f>
      </c>
      <c r="AT99" s="45">
        <f>IF(AZ96="","",AZ96)</f>
        <v>15</v>
      </c>
      <c r="AU99" s="11" t="str">
        <f>IF(AT99="","","-")</f>
        <v>-</v>
      </c>
      <c r="AV99" s="9">
        <f>IF(AX96="","",AX96)</f>
        <v>10</v>
      </c>
      <c r="AW99" s="294" t="str">
        <f>IF(AY96="","",AY96)</f>
        <v>-</v>
      </c>
      <c r="AX99" s="299"/>
      <c r="AY99" s="278"/>
      <c r="AZ99" s="278"/>
      <c r="BA99" s="313"/>
      <c r="BB99" s="286"/>
      <c r="BC99" s="287"/>
      <c r="BD99" s="287"/>
      <c r="BE99" s="288"/>
      <c r="BF99" s="3"/>
      <c r="BG99" s="16">
        <f>COUNTIF(AL98:BA100,"○")</f>
        <v>1</v>
      </c>
      <c r="BH99" s="17">
        <f>COUNTIF(AL98:BA100,"×")</f>
        <v>2</v>
      </c>
      <c r="BI99" s="16">
        <f>IF((AZ92-AX92)&gt;0,1,0)+IF((AZ93-AX93)&gt;0,1,0)+IF((AZ94-AX94)&gt;0,1,0)+IF((AZ95-AX95)&gt;0,1,0)+IF((AZ96-AX96)&gt;0,1,0)+IF((AZ97-AX97)&gt;0,1,0)+IF((AZ89-AX89)&gt;0,1,0)+IF((AZ90-AX90)&gt;0,1,0)+IF((AZ91-AX91)&gt;0,1,0)</f>
        <v>3</v>
      </c>
      <c r="BJ99" s="18">
        <f>IF((AZ92-AX92)&lt;0,1,0)+IF((AZ93-AX93)&lt;0,1,0)+IF((AZ94-AX94)&lt;0,1,0)+IF((AZ95-AX95)&lt;0,1,0)+IF((AZ96-AX96)&lt;0,1,0)+IF((AZ97-AX97)&lt;0,1,0)+IF((AZ89-AX89)&lt;0,1,0)+IF((AZ90-AX90)&lt;0,1,0)+IF((AZ91-AX91)&lt;0,1,0)</f>
        <v>5</v>
      </c>
      <c r="BK99" s="17">
        <f>SUM(AL98:AL100,AP98:AP100,AT98:AT100,AX98:AX100)</f>
        <v>103</v>
      </c>
      <c r="BL99" s="17">
        <f>SUM(AN98:AN100,AR98:AR100,AV98:AV100,AZ98:AZ100)</f>
        <v>109</v>
      </c>
      <c r="BM99" s="18">
        <f>BK99-BL99</f>
        <v>-6</v>
      </c>
    </row>
    <row r="100" spans="2:65" ht="9" customHeight="1" thickBot="1">
      <c r="B100" s="251" t="s">
        <v>120</v>
      </c>
      <c r="C100" s="252"/>
      <c r="D100" s="255" t="str">
        <f>B102</f>
        <v>大平誠</v>
      </c>
      <c r="E100" s="256"/>
      <c r="F100" s="256"/>
      <c r="G100" s="257"/>
      <c r="H100" s="258" t="str">
        <f>B105</f>
        <v>渡邊寛幸</v>
      </c>
      <c r="I100" s="256"/>
      <c r="J100" s="256"/>
      <c r="K100" s="257"/>
      <c r="L100" s="258" t="str">
        <f>B108</f>
        <v>佐々木武夫</v>
      </c>
      <c r="M100" s="256"/>
      <c r="N100" s="256"/>
      <c r="O100" s="257"/>
      <c r="P100" s="258" t="str">
        <f>B111</f>
        <v>石川力</v>
      </c>
      <c r="Q100" s="256"/>
      <c r="R100" s="256"/>
      <c r="S100" s="269"/>
      <c r="T100" s="270" t="s">
        <v>92</v>
      </c>
      <c r="U100" s="271"/>
      <c r="V100" s="271"/>
      <c r="W100" s="272"/>
      <c r="X100" s="3"/>
      <c r="Y100" s="273" t="s">
        <v>93</v>
      </c>
      <c r="Z100" s="259"/>
      <c r="AA100" s="273" t="s">
        <v>94</v>
      </c>
      <c r="AB100" s="260"/>
      <c r="AC100" s="259" t="s">
        <v>95</v>
      </c>
      <c r="AD100" s="259"/>
      <c r="AE100" s="260"/>
      <c r="AJ100" s="46"/>
      <c r="AK100" s="4"/>
      <c r="AL100" s="46">
        <f>IF(AZ91="","",AZ91)</f>
      </c>
      <c r="AM100" s="47">
        <f t="shared" si="30"/>
      </c>
      <c r="AN100" s="48">
        <f>IF(AX91="","",AX91)</f>
      </c>
      <c r="AO100" s="263" t="str">
        <f>IF(AQ97="","",AQ97)</f>
        <v>-</v>
      </c>
      <c r="AP100" s="49">
        <f>IF(AZ94="","",AZ94)</f>
        <v>15</v>
      </c>
      <c r="AQ100" s="47" t="str">
        <f t="shared" si="31"/>
        <v>-</v>
      </c>
      <c r="AR100" s="48">
        <f>IF(AX94="","",AX94)</f>
        <v>12</v>
      </c>
      <c r="AS100" s="263">
        <f>IF(AU97="","",AU97)</f>
      </c>
      <c r="AT100" s="49">
        <f>IF(AZ97="","",AZ97)</f>
        <v>9</v>
      </c>
      <c r="AU100" s="47" t="str">
        <f>IF(AT100="","","-")</f>
        <v>-</v>
      </c>
      <c r="AV100" s="48">
        <f>IF(AX97="","",AX97)</f>
        <v>15</v>
      </c>
      <c r="AW100" s="263" t="str">
        <f>IF(AY97="","",AY97)</f>
        <v>-</v>
      </c>
      <c r="AX100" s="314"/>
      <c r="AY100" s="315"/>
      <c r="AZ100" s="315"/>
      <c r="BA100" s="316"/>
      <c r="BB100" s="317" t="s">
        <v>161</v>
      </c>
      <c r="BC100" s="318"/>
      <c r="BD100" s="319" t="s">
        <v>153</v>
      </c>
      <c r="BE100" s="320"/>
      <c r="BF100" s="3"/>
      <c r="BG100" s="38"/>
      <c r="BH100" s="39"/>
      <c r="BI100" s="38"/>
      <c r="BJ100" s="40"/>
      <c r="BK100" s="39"/>
      <c r="BL100" s="39"/>
      <c r="BM100" s="40"/>
    </row>
    <row r="101" spans="2:31" ht="9" customHeight="1" thickBot="1">
      <c r="B101" s="253"/>
      <c r="C101" s="254"/>
      <c r="D101" s="261" t="str">
        <f>B103</f>
        <v>三好雅晃</v>
      </c>
      <c r="E101" s="262"/>
      <c r="F101" s="262"/>
      <c r="G101" s="263"/>
      <c r="H101" s="264" t="str">
        <f>B106</f>
        <v>小西祐介</v>
      </c>
      <c r="I101" s="262"/>
      <c r="J101" s="262"/>
      <c r="K101" s="263"/>
      <c r="L101" s="264" t="str">
        <f>B109</f>
        <v>中田伸之</v>
      </c>
      <c r="M101" s="262"/>
      <c r="N101" s="262"/>
      <c r="O101" s="263"/>
      <c r="P101" s="264" t="str">
        <f>B112</f>
        <v>塩路世洋</v>
      </c>
      <c r="Q101" s="262"/>
      <c r="R101" s="262"/>
      <c r="S101" s="265"/>
      <c r="T101" s="266" t="s">
        <v>96</v>
      </c>
      <c r="U101" s="267"/>
      <c r="V101" s="267"/>
      <c r="W101" s="268"/>
      <c r="X101" s="3"/>
      <c r="Y101" s="5" t="s">
        <v>97</v>
      </c>
      <c r="Z101" s="6" t="s">
        <v>98</v>
      </c>
      <c r="AA101" s="5" t="s">
        <v>99</v>
      </c>
      <c r="AB101" s="7" t="s">
        <v>100</v>
      </c>
      <c r="AC101" s="6" t="s">
        <v>99</v>
      </c>
      <c r="AD101" s="6" t="s">
        <v>100</v>
      </c>
      <c r="AE101" s="7" t="s">
        <v>101</v>
      </c>
    </row>
    <row r="102" spans="2:65" ht="9" customHeight="1">
      <c r="B102" s="8" t="s">
        <v>7</v>
      </c>
      <c r="C102" s="9" t="s">
        <v>119</v>
      </c>
      <c r="D102" s="274"/>
      <c r="E102" s="275"/>
      <c r="F102" s="275"/>
      <c r="G102" s="276"/>
      <c r="H102" s="10">
        <v>15</v>
      </c>
      <c r="I102" s="11" t="str">
        <f>IF(H102="","","-")</f>
        <v>-</v>
      </c>
      <c r="J102" s="12">
        <v>9</v>
      </c>
      <c r="K102" s="281" t="s">
        <v>155</v>
      </c>
      <c r="L102" s="10">
        <v>15</v>
      </c>
      <c r="M102" s="13" t="str">
        <f aca="true" t="shared" si="32" ref="M102:M107">IF(L102="","","-")</f>
        <v>-</v>
      </c>
      <c r="N102" s="14">
        <v>13</v>
      </c>
      <c r="O102" s="281" t="s">
        <v>154</v>
      </c>
      <c r="P102" s="15">
        <v>15</v>
      </c>
      <c r="Q102" s="13" t="str">
        <f aca="true" t="shared" si="33" ref="Q102:Q110">IF(P102="","","-")</f>
        <v>-</v>
      </c>
      <c r="R102" s="12">
        <v>5</v>
      </c>
      <c r="S102" s="281" t="s">
        <v>155</v>
      </c>
      <c r="T102" s="283" t="s">
        <v>153</v>
      </c>
      <c r="U102" s="284"/>
      <c r="V102" s="284"/>
      <c r="W102" s="285"/>
      <c r="X102" s="3"/>
      <c r="Y102" s="16"/>
      <c r="Z102" s="17"/>
      <c r="AA102" s="16"/>
      <c r="AB102" s="18"/>
      <c r="AC102" s="17"/>
      <c r="AD102" s="17"/>
      <c r="AE102" s="18"/>
      <c r="AJ102" s="251" t="s">
        <v>127</v>
      </c>
      <c r="AK102" s="252"/>
      <c r="AL102" s="255" t="str">
        <f>AJ104</f>
        <v>谷澤玲子</v>
      </c>
      <c r="AM102" s="256"/>
      <c r="AN102" s="256"/>
      <c r="AO102" s="257"/>
      <c r="AP102" s="258" t="str">
        <f>AJ107</f>
        <v>輪田愛美</v>
      </c>
      <c r="AQ102" s="256"/>
      <c r="AR102" s="256"/>
      <c r="AS102" s="257"/>
      <c r="AT102" s="258" t="str">
        <f>AJ110</f>
        <v>日野亜紀子</v>
      </c>
      <c r="AU102" s="256"/>
      <c r="AV102" s="256"/>
      <c r="AW102" s="257"/>
      <c r="AX102" s="258" t="str">
        <f>AJ113</f>
        <v>今井久仁子</v>
      </c>
      <c r="AY102" s="256"/>
      <c r="AZ102" s="256"/>
      <c r="BA102" s="269"/>
      <c r="BB102" s="270" t="s">
        <v>92</v>
      </c>
      <c r="BC102" s="271"/>
      <c r="BD102" s="271"/>
      <c r="BE102" s="272"/>
      <c r="BF102" s="3"/>
      <c r="BG102" s="273" t="s">
        <v>93</v>
      </c>
      <c r="BH102" s="259"/>
      <c r="BI102" s="273" t="s">
        <v>94</v>
      </c>
      <c r="BJ102" s="260"/>
      <c r="BK102" s="259" t="s">
        <v>95</v>
      </c>
      <c r="BL102" s="259"/>
      <c r="BM102" s="260"/>
    </row>
    <row r="103" spans="2:65" ht="9" customHeight="1" thickBot="1">
      <c r="B103" s="8" t="s">
        <v>8</v>
      </c>
      <c r="C103" s="9" t="s">
        <v>119</v>
      </c>
      <c r="D103" s="277"/>
      <c r="E103" s="278"/>
      <c r="F103" s="278"/>
      <c r="G103" s="279"/>
      <c r="H103" s="10">
        <v>11</v>
      </c>
      <c r="I103" s="11" t="str">
        <f>IF(H103="","","-")</f>
        <v>-</v>
      </c>
      <c r="J103" s="19">
        <v>15</v>
      </c>
      <c r="K103" s="282"/>
      <c r="L103" s="10">
        <v>13</v>
      </c>
      <c r="M103" s="11" t="str">
        <f t="shared" si="32"/>
        <v>-</v>
      </c>
      <c r="N103" s="12">
        <v>15</v>
      </c>
      <c r="O103" s="282"/>
      <c r="P103" s="10">
        <v>15</v>
      </c>
      <c r="Q103" s="11" t="str">
        <f t="shared" si="33"/>
        <v>-</v>
      </c>
      <c r="R103" s="12">
        <v>3</v>
      </c>
      <c r="S103" s="282"/>
      <c r="T103" s="286"/>
      <c r="U103" s="287"/>
      <c r="V103" s="287"/>
      <c r="W103" s="288"/>
      <c r="X103" s="3"/>
      <c r="Y103" s="16">
        <f>COUNTIF(D102:S104,"○")</f>
        <v>2</v>
      </c>
      <c r="Z103" s="17">
        <f>COUNTIF(D102:S104,"×")</f>
        <v>1</v>
      </c>
      <c r="AA103" s="16">
        <f>IF((H102-J102)&gt;0,1,0)+IF((H103-J103)&gt;0,1,0)+IF((H104-J104)&gt;0,1,0)+IF((L102-N102)&gt;0,1,0)+IF((L103-N103)&gt;0,1,0)+IF((L104-N104)&gt;0,1,0)+IF((P102-R102)&gt;0,1,0)+IF((P103-R103)&gt;0,1,0)+IF((P104-R104)&gt;0,1,0)</f>
        <v>5</v>
      </c>
      <c r="AB103" s="18">
        <f>IF((H102-J102)&lt;0,1,0)+IF((H103-J103)&lt;0,1,0)+IF((H104-J104)&lt;0,1,0)+IF((L102-N102)&lt;0,1,0)+IF((L103-N103)&lt;0,1,0)+IF((L104-N104)&lt;0,1,0)+IF((P102-R102)&lt;0,1,0)+IF((P103-R103)&lt;0,1,0)+IF((P104-R104)&lt;0,1,0)</f>
        <v>3</v>
      </c>
      <c r="AC103" s="17">
        <f>SUM(D102:D104,H102:H104,L102:L104,P102:P104)</f>
        <v>106</v>
      </c>
      <c r="AD103" s="17">
        <f>SUM(F102:F104,J102:J104,N102:N104,R102:R104)</f>
        <v>87</v>
      </c>
      <c r="AE103" s="18">
        <f>AC103-AD103</f>
        <v>19</v>
      </c>
      <c r="AJ103" s="253"/>
      <c r="AK103" s="254"/>
      <c r="AL103" s="261" t="str">
        <f>AJ105</f>
        <v>西岡聖子</v>
      </c>
      <c r="AM103" s="262"/>
      <c r="AN103" s="262"/>
      <c r="AO103" s="263"/>
      <c r="AP103" s="264" t="str">
        <f>AJ108</f>
        <v>西川由佳里</v>
      </c>
      <c r="AQ103" s="262"/>
      <c r="AR103" s="262"/>
      <c r="AS103" s="263"/>
      <c r="AT103" s="264" t="str">
        <f>AJ111</f>
        <v>柴垣純子</v>
      </c>
      <c r="AU103" s="262"/>
      <c r="AV103" s="262"/>
      <c r="AW103" s="263"/>
      <c r="AX103" s="264" t="str">
        <f>AJ114</f>
        <v>坂田真智子</v>
      </c>
      <c r="AY103" s="262"/>
      <c r="AZ103" s="262"/>
      <c r="BA103" s="265"/>
      <c r="BB103" s="266" t="s">
        <v>96</v>
      </c>
      <c r="BC103" s="267"/>
      <c r="BD103" s="267"/>
      <c r="BE103" s="268"/>
      <c r="BF103" s="3"/>
      <c r="BG103" s="5" t="s">
        <v>97</v>
      </c>
      <c r="BH103" s="6" t="s">
        <v>98</v>
      </c>
      <c r="BI103" s="5" t="s">
        <v>99</v>
      </c>
      <c r="BJ103" s="7" t="s">
        <v>100</v>
      </c>
      <c r="BK103" s="6" t="s">
        <v>99</v>
      </c>
      <c r="BL103" s="6" t="s">
        <v>100</v>
      </c>
      <c r="BM103" s="7" t="s">
        <v>101</v>
      </c>
    </row>
    <row r="104" spans="2:65" ht="9" customHeight="1">
      <c r="B104" s="20"/>
      <c r="C104" s="21"/>
      <c r="D104" s="280"/>
      <c r="E104" s="278"/>
      <c r="F104" s="278"/>
      <c r="G104" s="279"/>
      <c r="H104" s="26">
        <v>15</v>
      </c>
      <c r="I104" s="11" t="str">
        <f>IF(H104="","","-")</f>
        <v>-</v>
      </c>
      <c r="J104" s="12">
        <v>12</v>
      </c>
      <c r="K104" s="282"/>
      <c r="L104" s="10">
        <v>7</v>
      </c>
      <c r="M104" s="11" t="str">
        <f t="shared" si="32"/>
        <v>-</v>
      </c>
      <c r="N104" s="12">
        <v>15</v>
      </c>
      <c r="O104" s="282"/>
      <c r="P104" s="10"/>
      <c r="Q104" s="11">
        <f t="shared" si="33"/>
      </c>
      <c r="R104" s="12"/>
      <c r="S104" s="282"/>
      <c r="T104" s="289" t="s">
        <v>172</v>
      </c>
      <c r="U104" s="290"/>
      <c r="V104" s="291" t="s">
        <v>163</v>
      </c>
      <c r="W104" s="292"/>
      <c r="X104" s="3"/>
      <c r="Y104" s="16"/>
      <c r="Z104" s="17"/>
      <c r="AA104" s="16"/>
      <c r="AB104" s="18"/>
      <c r="AC104" s="17"/>
      <c r="AD104" s="17"/>
      <c r="AE104" s="18"/>
      <c r="AJ104" s="8" t="s">
        <v>13</v>
      </c>
      <c r="AK104" s="9" t="s">
        <v>119</v>
      </c>
      <c r="AL104" s="274"/>
      <c r="AM104" s="275"/>
      <c r="AN104" s="275"/>
      <c r="AO104" s="276"/>
      <c r="AP104" s="10">
        <v>15</v>
      </c>
      <c r="AQ104" s="11" t="str">
        <f>IF(AP104="","","-")</f>
        <v>-</v>
      </c>
      <c r="AR104" s="12">
        <v>2</v>
      </c>
      <c r="AS104" s="281" t="s">
        <v>155</v>
      </c>
      <c r="AT104" s="10">
        <v>15</v>
      </c>
      <c r="AU104" s="13" t="str">
        <f aca="true" t="shared" si="34" ref="AU104:AU109">IF(AT104="","","-")</f>
        <v>-</v>
      </c>
      <c r="AV104" s="14">
        <v>2</v>
      </c>
      <c r="AW104" s="281" t="s">
        <v>155</v>
      </c>
      <c r="AX104" s="15">
        <v>15</v>
      </c>
      <c r="AY104" s="13" t="str">
        <f aca="true" t="shared" si="35" ref="AY104:AY112">IF(AX104="","","-")</f>
        <v>-</v>
      </c>
      <c r="AZ104" s="12">
        <v>10</v>
      </c>
      <c r="BA104" s="281" t="s">
        <v>155</v>
      </c>
      <c r="BB104" s="283" t="s">
        <v>161</v>
      </c>
      <c r="BC104" s="284"/>
      <c r="BD104" s="284"/>
      <c r="BE104" s="285"/>
      <c r="BF104" s="3"/>
      <c r="BG104" s="16"/>
      <c r="BH104" s="17"/>
      <c r="BI104" s="16"/>
      <c r="BJ104" s="18"/>
      <c r="BK104" s="17"/>
      <c r="BL104" s="17"/>
      <c r="BM104" s="18"/>
    </row>
    <row r="105" spans="2:65" ht="9" customHeight="1">
      <c r="B105" s="8" t="s">
        <v>30</v>
      </c>
      <c r="C105" s="23" t="s">
        <v>16</v>
      </c>
      <c r="D105" s="24">
        <f>IF(J102="","",J102)</f>
        <v>9</v>
      </c>
      <c r="E105" s="41" t="str">
        <f aca="true" t="shared" si="36" ref="E105:E113">IF(D105="","","-")</f>
        <v>-</v>
      </c>
      <c r="F105" s="23">
        <f>IF(H102="","",H102)</f>
        <v>15</v>
      </c>
      <c r="G105" s="293" t="str">
        <f>IF(K102="","",IF(K102="○","×",IF(K102="×","○")))</f>
        <v>×</v>
      </c>
      <c r="H105" s="296"/>
      <c r="I105" s="297"/>
      <c r="J105" s="297"/>
      <c r="K105" s="298"/>
      <c r="L105" s="101">
        <v>15</v>
      </c>
      <c r="M105" s="41" t="str">
        <f t="shared" si="32"/>
        <v>-</v>
      </c>
      <c r="N105" s="102">
        <v>10</v>
      </c>
      <c r="O105" s="303" t="s">
        <v>155</v>
      </c>
      <c r="P105" s="103">
        <v>15</v>
      </c>
      <c r="Q105" s="41" t="str">
        <f t="shared" si="33"/>
        <v>-</v>
      </c>
      <c r="R105" s="102">
        <v>8</v>
      </c>
      <c r="S105" s="303" t="s">
        <v>155</v>
      </c>
      <c r="T105" s="305" t="s">
        <v>171</v>
      </c>
      <c r="U105" s="306"/>
      <c r="V105" s="306"/>
      <c r="W105" s="307"/>
      <c r="X105" s="3"/>
      <c r="Y105" s="27"/>
      <c r="Z105" s="28"/>
      <c r="AA105" s="27"/>
      <c r="AB105" s="29"/>
      <c r="AC105" s="28"/>
      <c r="AD105" s="28"/>
      <c r="AE105" s="29"/>
      <c r="AJ105" s="8" t="s">
        <v>14</v>
      </c>
      <c r="AK105" s="9" t="s">
        <v>119</v>
      </c>
      <c r="AL105" s="277"/>
      <c r="AM105" s="278"/>
      <c r="AN105" s="278"/>
      <c r="AO105" s="279"/>
      <c r="AP105" s="10">
        <v>15</v>
      </c>
      <c r="AQ105" s="11" t="str">
        <f>IF(AP105="","","-")</f>
        <v>-</v>
      </c>
      <c r="AR105" s="19">
        <v>2</v>
      </c>
      <c r="AS105" s="282"/>
      <c r="AT105" s="10">
        <v>15</v>
      </c>
      <c r="AU105" s="11" t="str">
        <f t="shared" si="34"/>
        <v>-</v>
      </c>
      <c r="AV105" s="12">
        <v>4</v>
      </c>
      <c r="AW105" s="282"/>
      <c r="AX105" s="10">
        <v>15</v>
      </c>
      <c r="AY105" s="11" t="str">
        <f t="shared" si="35"/>
        <v>-</v>
      </c>
      <c r="AZ105" s="12">
        <v>10</v>
      </c>
      <c r="BA105" s="282"/>
      <c r="BB105" s="286"/>
      <c r="BC105" s="287"/>
      <c r="BD105" s="287"/>
      <c r="BE105" s="288"/>
      <c r="BF105" s="3"/>
      <c r="BG105" s="16">
        <f>COUNTIF(AL104:BA106,"○")</f>
        <v>3</v>
      </c>
      <c r="BH105" s="17">
        <f>COUNTIF(AL104:BA106,"×")</f>
        <v>0</v>
      </c>
      <c r="BI105" s="16">
        <f>IF((AP104-AR104)&gt;0,1,0)+IF((AP105-AR105)&gt;0,1,0)+IF((AP106-AR106)&gt;0,1,0)+IF((AT104-AV104)&gt;0,1,0)+IF((AT105-AV105)&gt;0,1,0)+IF((AT106-AV106)&gt;0,1,0)+IF((AX104-AZ104)&gt;0,1,0)+IF((AX105-AZ105)&gt;0,1,0)+IF((AX106-AZ106)&gt;0,1,0)</f>
        <v>6</v>
      </c>
      <c r="BJ105" s="18">
        <f>IF((AP104-AR104)&lt;0,1,0)+IF((AP105-AR105)&lt;0,1,0)+IF((AP106-AR106)&lt;0,1,0)+IF((AT104-AV104)&lt;0,1,0)+IF((AT105-AV105)&lt;0,1,0)+IF((AT106-AV106)&lt;0,1,0)+IF((AX104-AZ104)&lt;0,1,0)+IF((AX105-AZ105)&lt;0,1,0)+IF((AX106-AZ106)&lt;0,1,0)</f>
        <v>0</v>
      </c>
      <c r="BK105" s="17">
        <f>SUM(AL104:AL106,AP104:AP106,AT104:AT106,AX104:AX106)</f>
        <v>90</v>
      </c>
      <c r="BL105" s="17">
        <f>SUM(AN104:AN106,AR104:AR106,AV104:AV106,AZ104:AZ106)</f>
        <v>30</v>
      </c>
      <c r="BM105" s="18">
        <f>BK105-BL105</f>
        <v>60</v>
      </c>
    </row>
    <row r="106" spans="2:65" ht="9" customHeight="1">
      <c r="B106" s="8" t="s">
        <v>31</v>
      </c>
      <c r="C106" s="9" t="s">
        <v>16</v>
      </c>
      <c r="D106" s="30">
        <f>IF(J103="","",J103)</f>
        <v>15</v>
      </c>
      <c r="E106" s="11" t="str">
        <f t="shared" si="36"/>
        <v>-</v>
      </c>
      <c r="F106" s="9">
        <f>IF(H103="","",H103)</f>
        <v>11</v>
      </c>
      <c r="G106" s="294"/>
      <c r="H106" s="299"/>
      <c r="I106" s="278"/>
      <c r="J106" s="278"/>
      <c r="K106" s="279"/>
      <c r="L106" s="25">
        <v>15</v>
      </c>
      <c r="M106" s="11" t="str">
        <f t="shared" si="32"/>
        <v>-</v>
      </c>
      <c r="N106" s="12">
        <v>6</v>
      </c>
      <c r="O106" s="282"/>
      <c r="P106" s="31">
        <v>15</v>
      </c>
      <c r="Q106" s="11" t="str">
        <f t="shared" si="33"/>
        <v>-</v>
      </c>
      <c r="R106" s="32">
        <v>7</v>
      </c>
      <c r="S106" s="282"/>
      <c r="T106" s="286"/>
      <c r="U106" s="287"/>
      <c r="V106" s="287"/>
      <c r="W106" s="288"/>
      <c r="X106" s="3"/>
      <c r="Y106" s="16">
        <f>COUNTIF(D105:S107,"○")</f>
        <v>2</v>
      </c>
      <c r="Z106" s="17">
        <f>COUNTIF(D105:S107,"×")</f>
        <v>1</v>
      </c>
      <c r="AA106" s="16">
        <f>IF((J102-H102)&gt;0,1,0)+IF((J103-H103)&gt;0,1,0)+IF((J104-H104)&gt;0,1,0)+IF((L105-N105)&gt;0,1,0)+IF((L106-N106)&gt;0,1,0)+IF((L107-N107)&gt;0,1,0)+IF((P105-R105)&gt;0,1,0)+IF((P106-R106)&gt;0,1,0)+IF((P107-R107)&gt;0,1,0)</f>
        <v>5</v>
      </c>
      <c r="AB106" s="18">
        <f>IF((J102-H102)&lt;0,1,0)+IF((J103-H103)&lt;0,1,0)+IF((J104-H104)&lt;0,1,0)+IF((L105-N105)&lt;0,1,0)+IF((L106-N106)&lt;0,1,0)+IF((L107-N107)&lt;0,1,0)+IF((P105-R105)&lt;0,1,0)+IF((P106-R106)&lt;0,1,0)+IF((P107-R107)&lt;0,1,0)</f>
        <v>2</v>
      </c>
      <c r="AC106" s="17">
        <f>SUM(D105:D107,H105:H107,L105:L107,P105:P107)</f>
        <v>96</v>
      </c>
      <c r="AD106" s="17">
        <f>SUM(F105:F107,J105:J107,N105:N107,R105:R107)</f>
        <v>72</v>
      </c>
      <c r="AE106" s="18">
        <f>AC106-AD106</f>
        <v>24</v>
      </c>
      <c r="AJ106" s="20"/>
      <c r="AK106" s="21"/>
      <c r="AL106" s="280"/>
      <c r="AM106" s="278"/>
      <c r="AN106" s="278"/>
      <c r="AO106" s="279"/>
      <c r="AP106" s="26"/>
      <c r="AQ106" s="11">
        <f>IF(AP106="","","-")</f>
      </c>
      <c r="AR106" s="12"/>
      <c r="AS106" s="282"/>
      <c r="AT106" s="10"/>
      <c r="AU106" s="11">
        <f t="shared" si="34"/>
      </c>
      <c r="AV106" s="12"/>
      <c r="AW106" s="282"/>
      <c r="AX106" s="10"/>
      <c r="AY106" s="11">
        <f t="shared" si="35"/>
      </c>
      <c r="AZ106" s="12"/>
      <c r="BA106" s="282"/>
      <c r="BB106" s="289" t="s">
        <v>162</v>
      </c>
      <c r="BC106" s="290"/>
      <c r="BD106" s="291" t="s">
        <v>163</v>
      </c>
      <c r="BE106" s="292"/>
      <c r="BF106" s="3"/>
      <c r="BG106" s="16"/>
      <c r="BH106" s="17"/>
      <c r="BI106" s="16"/>
      <c r="BJ106" s="18"/>
      <c r="BK106" s="17"/>
      <c r="BL106" s="17"/>
      <c r="BM106" s="18"/>
    </row>
    <row r="107" spans="2:65" ht="9" customHeight="1">
      <c r="B107" s="20"/>
      <c r="C107" s="33"/>
      <c r="D107" s="20">
        <f>IF(J104="","",J104)</f>
        <v>12</v>
      </c>
      <c r="E107" s="22" t="str">
        <f t="shared" si="36"/>
        <v>-</v>
      </c>
      <c r="F107" s="33">
        <f>IF(H104="","",H104)</f>
        <v>15</v>
      </c>
      <c r="G107" s="295"/>
      <c r="H107" s="300"/>
      <c r="I107" s="301"/>
      <c r="J107" s="301"/>
      <c r="K107" s="302"/>
      <c r="L107" s="34"/>
      <c r="M107" s="22">
        <f t="shared" si="32"/>
      </c>
      <c r="N107" s="35"/>
      <c r="O107" s="304"/>
      <c r="P107" s="36"/>
      <c r="Q107" s="22">
        <f t="shared" si="33"/>
      </c>
      <c r="R107" s="37"/>
      <c r="S107" s="304"/>
      <c r="T107" s="308" t="s">
        <v>153</v>
      </c>
      <c r="U107" s="309"/>
      <c r="V107" s="310" t="s">
        <v>161</v>
      </c>
      <c r="W107" s="311"/>
      <c r="X107" s="3"/>
      <c r="Y107" s="38"/>
      <c r="Z107" s="39"/>
      <c r="AA107" s="38"/>
      <c r="AB107" s="40"/>
      <c r="AC107" s="39"/>
      <c r="AD107" s="39"/>
      <c r="AE107" s="40"/>
      <c r="AJ107" s="8" t="s">
        <v>26</v>
      </c>
      <c r="AK107" s="23" t="s">
        <v>16</v>
      </c>
      <c r="AL107" s="24">
        <f>IF(AR104="","",AR104)</f>
        <v>2</v>
      </c>
      <c r="AM107" s="41" t="str">
        <f aca="true" t="shared" si="37" ref="AM107:AM115">IF(AL107="","","-")</f>
        <v>-</v>
      </c>
      <c r="AN107" s="23">
        <f>IF(AP104="","",AP104)</f>
        <v>15</v>
      </c>
      <c r="AO107" s="293" t="str">
        <f>IF(AS104="","",IF(AS104="○","×",IF(AS104="×","○")))</f>
        <v>×</v>
      </c>
      <c r="AP107" s="296"/>
      <c r="AQ107" s="297"/>
      <c r="AR107" s="297"/>
      <c r="AS107" s="298"/>
      <c r="AT107" s="101">
        <v>8</v>
      </c>
      <c r="AU107" s="41" t="str">
        <f t="shared" si="34"/>
        <v>-</v>
      </c>
      <c r="AV107" s="102">
        <v>15</v>
      </c>
      <c r="AW107" s="303" t="s">
        <v>154</v>
      </c>
      <c r="AX107" s="103">
        <v>5</v>
      </c>
      <c r="AY107" s="41" t="str">
        <f t="shared" si="35"/>
        <v>-</v>
      </c>
      <c r="AZ107" s="102">
        <v>15</v>
      </c>
      <c r="BA107" s="303" t="s">
        <v>154</v>
      </c>
      <c r="BB107" s="305" t="s">
        <v>164</v>
      </c>
      <c r="BC107" s="306"/>
      <c r="BD107" s="306"/>
      <c r="BE107" s="307"/>
      <c r="BF107" s="3"/>
      <c r="BG107" s="27"/>
      <c r="BH107" s="28"/>
      <c r="BI107" s="27"/>
      <c r="BJ107" s="29"/>
      <c r="BK107" s="28"/>
      <c r="BL107" s="28"/>
      <c r="BM107" s="29"/>
    </row>
    <row r="108" spans="2:65" ht="9" customHeight="1">
      <c r="B108" s="30" t="s">
        <v>64</v>
      </c>
      <c r="C108" s="9" t="s">
        <v>59</v>
      </c>
      <c r="D108" s="30">
        <f>IF(N102="","",N102)</f>
        <v>13</v>
      </c>
      <c r="E108" s="11" t="str">
        <f t="shared" si="36"/>
        <v>-</v>
      </c>
      <c r="F108" s="9">
        <f>IF(L102="","",L102)</f>
        <v>15</v>
      </c>
      <c r="G108" s="294" t="str">
        <f>IF(O102="","",IF(O102="○","×",IF(O102="×","○")))</f>
        <v>○</v>
      </c>
      <c r="H108" s="42">
        <f>IF(N105="","",N105)</f>
        <v>10</v>
      </c>
      <c r="I108" s="11" t="str">
        <f aca="true" t="shared" si="38" ref="I108:I113">IF(H108="","","-")</f>
        <v>-</v>
      </c>
      <c r="J108" s="9">
        <f>IF(L105="","",L105)</f>
        <v>15</v>
      </c>
      <c r="K108" s="294" t="str">
        <f>IF(O105="","",IF(O105="○","×",IF(O105="×","○")))</f>
        <v>×</v>
      </c>
      <c r="L108" s="299"/>
      <c r="M108" s="278"/>
      <c r="N108" s="278"/>
      <c r="O108" s="279"/>
      <c r="P108" s="25">
        <v>15</v>
      </c>
      <c r="Q108" s="11" t="str">
        <f t="shared" si="33"/>
        <v>-</v>
      </c>
      <c r="R108" s="12">
        <v>6</v>
      </c>
      <c r="S108" s="282" t="s">
        <v>155</v>
      </c>
      <c r="T108" s="286" t="s">
        <v>162</v>
      </c>
      <c r="U108" s="287"/>
      <c r="V108" s="287"/>
      <c r="W108" s="288"/>
      <c r="X108" s="3"/>
      <c r="Y108" s="16"/>
      <c r="Z108" s="17"/>
      <c r="AA108" s="16"/>
      <c r="AB108" s="18"/>
      <c r="AC108" s="17"/>
      <c r="AD108" s="17"/>
      <c r="AE108" s="18"/>
      <c r="AJ108" s="8" t="s">
        <v>27</v>
      </c>
      <c r="AK108" s="9" t="s">
        <v>16</v>
      </c>
      <c r="AL108" s="30">
        <f>IF(AR105="","",AR105)</f>
        <v>2</v>
      </c>
      <c r="AM108" s="11" t="str">
        <f t="shared" si="37"/>
        <v>-</v>
      </c>
      <c r="AN108" s="9">
        <f>IF(AP105="","",AP105)</f>
        <v>15</v>
      </c>
      <c r="AO108" s="294"/>
      <c r="AP108" s="299"/>
      <c r="AQ108" s="278"/>
      <c r="AR108" s="278"/>
      <c r="AS108" s="279"/>
      <c r="AT108" s="25">
        <v>4</v>
      </c>
      <c r="AU108" s="11" t="str">
        <f t="shared" si="34"/>
        <v>-</v>
      </c>
      <c r="AV108" s="12">
        <v>15</v>
      </c>
      <c r="AW108" s="282"/>
      <c r="AX108" s="31">
        <v>1</v>
      </c>
      <c r="AY108" s="11" t="str">
        <f t="shared" si="35"/>
        <v>-</v>
      </c>
      <c r="AZ108" s="32">
        <v>15</v>
      </c>
      <c r="BA108" s="282"/>
      <c r="BB108" s="286"/>
      <c r="BC108" s="287"/>
      <c r="BD108" s="287"/>
      <c r="BE108" s="288"/>
      <c r="BF108" s="3"/>
      <c r="BG108" s="16">
        <f>COUNTIF(AL107:BA109,"○")</f>
        <v>0</v>
      </c>
      <c r="BH108" s="17">
        <f>COUNTIF(AL107:BA109,"×")</f>
        <v>3</v>
      </c>
      <c r="BI108" s="16">
        <f>IF((AR104-AP104)&gt;0,1,0)+IF((AR105-AP105)&gt;0,1,0)+IF((AR106-AP106)&gt;0,1,0)+IF((AT107-AV107)&gt;0,1,0)+IF((AT108-AV108)&gt;0,1,0)+IF((AT109-AV109)&gt;0,1,0)+IF((AX107-AZ107)&gt;0,1,0)+IF((AX108-AZ108)&gt;0,1,0)+IF((AX109-AZ109)&gt;0,1,0)</f>
        <v>0</v>
      </c>
      <c r="BJ108" s="18">
        <f>IF((AR104-AP104)&lt;0,1,0)+IF((AR105-AP105)&lt;0,1,0)+IF((AR106-AP106)&lt;0,1,0)+IF((AT107-AV107)&lt;0,1,0)+IF((AT108-AV108)&lt;0,1,0)+IF((AT109-AV109)&lt;0,1,0)+IF((AX107-AZ107)&lt;0,1,0)+IF((AX108-AZ108)&lt;0,1,0)+IF((AX109-AZ109)&lt;0,1,0)</f>
        <v>6</v>
      </c>
      <c r="BK108" s="17">
        <f>SUM(AL107:AL109,AP107:AP109,AT107:AT109,AX107:AX109)</f>
        <v>22</v>
      </c>
      <c r="BL108" s="17">
        <f>SUM(AN107:AN109,AR107:AR109,AV107:AV109,AZ107:AZ109)</f>
        <v>90</v>
      </c>
      <c r="BM108" s="18">
        <f>BK108-BL108</f>
        <v>-68</v>
      </c>
    </row>
    <row r="109" spans="2:65" ht="9" customHeight="1">
      <c r="B109" s="30" t="s">
        <v>65</v>
      </c>
      <c r="C109" s="9" t="s">
        <v>59</v>
      </c>
      <c r="D109" s="30">
        <f>IF(N103="","",N103)</f>
        <v>15</v>
      </c>
      <c r="E109" s="11" t="str">
        <f t="shared" si="36"/>
        <v>-</v>
      </c>
      <c r="F109" s="9">
        <f>IF(L103="","",L103)</f>
        <v>13</v>
      </c>
      <c r="G109" s="294"/>
      <c r="H109" s="42">
        <f>IF(N106="","",N106)</f>
        <v>6</v>
      </c>
      <c r="I109" s="11" t="str">
        <f t="shared" si="38"/>
        <v>-</v>
      </c>
      <c r="J109" s="9">
        <f>IF(L106="","",L106)</f>
        <v>15</v>
      </c>
      <c r="K109" s="294"/>
      <c r="L109" s="299"/>
      <c r="M109" s="278"/>
      <c r="N109" s="278"/>
      <c r="O109" s="279"/>
      <c r="P109" s="25">
        <v>15</v>
      </c>
      <c r="Q109" s="11" t="str">
        <f t="shared" si="33"/>
        <v>-</v>
      </c>
      <c r="R109" s="32">
        <v>5</v>
      </c>
      <c r="S109" s="282"/>
      <c r="T109" s="286"/>
      <c r="U109" s="287"/>
      <c r="V109" s="287"/>
      <c r="W109" s="288"/>
      <c r="X109" s="3"/>
      <c r="Y109" s="16">
        <f>COUNTIF(D108:S110,"○")</f>
        <v>2</v>
      </c>
      <c r="Z109" s="17">
        <f>COUNTIF(D108:S110,"×")</f>
        <v>1</v>
      </c>
      <c r="AA109" s="16">
        <f>IF((N102-L102)&gt;0,1,0)+IF((N103-L103)&gt;0,1,0)+IF((N104-L104)&gt;0,1,0)+IF((N105-L105)&gt;0,1,0)+IF((N106-L106)&gt;0,1,0)+IF((N107-L107)&gt;0,1,0)+IF((P108-R108)&gt;0,1,0)+IF((P109-R109)&gt;0,1,0)+IF((P110-R110)&gt;0,1,0)</f>
        <v>4</v>
      </c>
      <c r="AB109" s="18">
        <f>IF((N102-L102)&lt;0,1,0)+IF((N103-L103)&lt;0,1,0)+IF((N104-L104)&lt;0,1,0)+IF((N105-L105)&lt;0,1,0)+IF((N106-L106)&lt;0,1,0)+IF((N107-L107)&lt;0,1,0)+IF((P108-R108)&lt;0,1,0)+IF((P109-R109)&lt;0,1,0)+IF((P110-R110)&lt;0,1,0)</f>
        <v>3</v>
      </c>
      <c r="AC109" s="17">
        <f>SUM(D108:D110,H108:H110,L108:L110,P108:P110)</f>
        <v>89</v>
      </c>
      <c r="AD109" s="17">
        <f>SUM(F108:F110,J108:J110,N108:N110,R108:R110)</f>
        <v>76</v>
      </c>
      <c r="AE109" s="18">
        <f>AC109-AD109</f>
        <v>13</v>
      </c>
      <c r="AJ109" s="20"/>
      <c r="AK109" s="33"/>
      <c r="AL109" s="20">
        <f>IF(AR106="","",AR106)</f>
      </c>
      <c r="AM109" s="22">
        <f t="shared" si="37"/>
      </c>
      <c r="AN109" s="33">
        <f>IF(AP106="","",AP106)</f>
      </c>
      <c r="AO109" s="295"/>
      <c r="AP109" s="300"/>
      <c r="AQ109" s="301"/>
      <c r="AR109" s="301"/>
      <c r="AS109" s="302"/>
      <c r="AT109" s="34"/>
      <c r="AU109" s="22">
        <f t="shared" si="34"/>
      </c>
      <c r="AV109" s="35"/>
      <c r="AW109" s="304"/>
      <c r="AX109" s="36"/>
      <c r="AY109" s="22">
        <f t="shared" si="35"/>
      </c>
      <c r="AZ109" s="37"/>
      <c r="BA109" s="304"/>
      <c r="BB109" s="308" t="s">
        <v>163</v>
      </c>
      <c r="BC109" s="309"/>
      <c r="BD109" s="310" t="s">
        <v>162</v>
      </c>
      <c r="BE109" s="311"/>
      <c r="BF109" s="3"/>
      <c r="BG109" s="38"/>
      <c r="BH109" s="39"/>
      <c r="BI109" s="38"/>
      <c r="BJ109" s="40"/>
      <c r="BK109" s="39"/>
      <c r="BL109" s="39"/>
      <c r="BM109" s="40"/>
    </row>
    <row r="110" spans="2:65" ht="9" customHeight="1">
      <c r="B110" s="20"/>
      <c r="C110" s="21"/>
      <c r="D110" s="20">
        <f>IF(N104="","",N104)</f>
        <v>15</v>
      </c>
      <c r="E110" s="11" t="str">
        <f t="shared" si="36"/>
        <v>-</v>
      </c>
      <c r="F110" s="9">
        <f>IF(L104="","",L104)</f>
        <v>7</v>
      </c>
      <c r="G110" s="294"/>
      <c r="H110" s="42">
        <f>IF(N107="","",N107)</f>
      </c>
      <c r="I110" s="11">
        <f t="shared" si="38"/>
      </c>
      <c r="J110" s="9">
        <f>IF(L107="","",L107)</f>
      </c>
      <c r="K110" s="294"/>
      <c r="L110" s="299"/>
      <c r="M110" s="278"/>
      <c r="N110" s="278"/>
      <c r="O110" s="279"/>
      <c r="P110" s="31"/>
      <c r="Q110" s="11">
        <f t="shared" si="33"/>
      </c>
      <c r="R110" s="104"/>
      <c r="S110" s="282"/>
      <c r="T110" s="289" t="s">
        <v>161</v>
      </c>
      <c r="U110" s="290"/>
      <c r="V110" s="291" t="s">
        <v>153</v>
      </c>
      <c r="W110" s="292"/>
      <c r="X110" s="3"/>
      <c r="Y110" s="16"/>
      <c r="Z110" s="17"/>
      <c r="AA110" s="16"/>
      <c r="AB110" s="18"/>
      <c r="AC110" s="17"/>
      <c r="AD110" s="17"/>
      <c r="AE110" s="18"/>
      <c r="AJ110" s="30" t="s">
        <v>42</v>
      </c>
      <c r="AK110" s="9" t="s">
        <v>122</v>
      </c>
      <c r="AL110" s="30">
        <f>IF(AV104="","",AV104)</f>
        <v>2</v>
      </c>
      <c r="AM110" s="11" t="str">
        <f t="shared" si="37"/>
        <v>-</v>
      </c>
      <c r="AN110" s="9">
        <f>IF(AT104="","",AT104)</f>
        <v>15</v>
      </c>
      <c r="AO110" s="294" t="str">
        <f>IF(AW104="","",IF(AW104="○","×",IF(AW104="×","○")))</f>
        <v>×</v>
      </c>
      <c r="AP110" s="42">
        <f>IF(AV107="","",AV107)</f>
        <v>15</v>
      </c>
      <c r="AQ110" s="11" t="str">
        <f aca="true" t="shared" si="39" ref="AQ110:AQ115">IF(AP110="","","-")</f>
        <v>-</v>
      </c>
      <c r="AR110" s="9">
        <f>IF(AT107="","",AT107)</f>
        <v>8</v>
      </c>
      <c r="AS110" s="294" t="str">
        <f>IF(AW107="","",IF(AW107="○","×",IF(AW107="×","○")))</f>
        <v>○</v>
      </c>
      <c r="AT110" s="299"/>
      <c r="AU110" s="278"/>
      <c r="AV110" s="278"/>
      <c r="AW110" s="279"/>
      <c r="AX110" s="25">
        <v>7</v>
      </c>
      <c r="AY110" s="11" t="str">
        <f t="shared" si="35"/>
        <v>-</v>
      </c>
      <c r="AZ110" s="12">
        <v>15</v>
      </c>
      <c r="BA110" s="282" t="s">
        <v>154</v>
      </c>
      <c r="BB110" s="286" t="s">
        <v>162</v>
      </c>
      <c r="BC110" s="287"/>
      <c r="BD110" s="287"/>
      <c r="BE110" s="288"/>
      <c r="BF110" s="3"/>
      <c r="BG110" s="16"/>
      <c r="BH110" s="17"/>
      <c r="BI110" s="16"/>
      <c r="BJ110" s="18"/>
      <c r="BK110" s="17"/>
      <c r="BL110" s="17"/>
      <c r="BM110" s="18"/>
    </row>
    <row r="111" spans="2:65" ht="9" customHeight="1">
      <c r="B111" s="43" t="s">
        <v>11</v>
      </c>
      <c r="C111" s="23" t="s">
        <v>119</v>
      </c>
      <c r="D111" s="30">
        <f>IF(R102="","",R102)</f>
        <v>5</v>
      </c>
      <c r="E111" s="41" t="str">
        <f t="shared" si="36"/>
        <v>-</v>
      </c>
      <c r="F111" s="23">
        <f>IF(P102="","",P102)</f>
        <v>15</v>
      </c>
      <c r="G111" s="293" t="str">
        <f>IF(S102="","",IF(S102="○","×",IF(S102="×","○")))</f>
        <v>×</v>
      </c>
      <c r="H111" s="44">
        <f>IF(R105="","",R105)</f>
        <v>8</v>
      </c>
      <c r="I111" s="41" t="str">
        <f t="shared" si="38"/>
        <v>-</v>
      </c>
      <c r="J111" s="23">
        <f>IF(P105="","",P105)</f>
        <v>15</v>
      </c>
      <c r="K111" s="293" t="str">
        <f>IF(S105="","",IF(S105="○","×",IF(S105="×","○")))</f>
        <v>×</v>
      </c>
      <c r="L111" s="44">
        <f>IF(R108="","",R108)</f>
        <v>6</v>
      </c>
      <c r="M111" s="41" t="str">
        <f>IF(L111="","","-")</f>
        <v>-</v>
      </c>
      <c r="N111" s="23">
        <f>IF(P108="","",P108)</f>
        <v>15</v>
      </c>
      <c r="O111" s="293" t="str">
        <f>IF(S108="","",IF(S108="○","×",IF(S108="×","○")))</f>
        <v>×</v>
      </c>
      <c r="P111" s="296"/>
      <c r="Q111" s="297"/>
      <c r="R111" s="297"/>
      <c r="S111" s="312"/>
      <c r="T111" s="305" t="s">
        <v>164</v>
      </c>
      <c r="U111" s="306"/>
      <c r="V111" s="306"/>
      <c r="W111" s="307"/>
      <c r="X111" s="3"/>
      <c r="Y111" s="27"/>
      <c r="Z111" s="28"/>
      <c r="AA111" s="27"/>
      <c r="AB111" s="29"/>
      <c r="AC111" s="28"/>
      <c r="AD111" s="28"/>
      <c r="AE111" s="29"/>
      <c r="AJ111" s="30" t="s">
        <v>43</v>
      </c>
      <c r="AK111" s="9" t="s">
        <v>122</v>
      </c>
      <c r="AL111" s="30">
        <f>IF(AV105="","",AV105)</f>
        <v>4</v>
      </c>
      <c r="AM111" s="11" t="str">
        <f t="shared" si="37"/>
        <v>-</v>
      </c>
      <c r="AN111" s="9">
        <f>IF(AT105="","",AT105)</f>
        <v>15</v>
      </c>
      <c r="AO111" s="294"/>
      <c r="AP111" s="42">
        <f>IF(AV108="","",AV108)</f>
        <v>15</v>
      </c>
      <c r="AQ111" s="11" t="str">
        <f t="shared" si="39"/>
        <v>-</v>
      </c>
      <c r="AR111" s="9">
        <f>IF(AT108="","",AT108)</f>
        <v>4</v>
      </c>
      <c r="AS111" s="294"/>
      <c r="AT111" s="299"/>
      <c r="AU111" s="278"/>
      <c r="AV111" s="278"/>
      <c r="AW111" s="279"/>
      <c r="AX111" s="25">
        <v>11</v>
      </c>
      <c r="AY111" s="11" t="str">
        <f t="shared" si="35"/>
        <v>-</v>
      </c>
      <c r="AZ111" s="32">
        <v>15</v>
      </c>
      <c r="BA111" s="282"/>
      <c r="BB111" s="286"/>
      <c r="BC111" s="287"/>
      <c r="BD111" s="287"/>
      <c r="BE111" s="288"/>
      <c r="BF111" s="3"/>
      <c r="BG111" s="16">
        <f>COUNTIF(AL110:BA112,"○")</f>
        <v>1</v>
      </c>
      <c r="BH111" s="17">
        <f>COUNTIF(AL110:BA112,"×")</f>
        <v>2</v>
      </c>
      <c r="BI111" s="16">
        <f>IF((AV104-AT104)&gt;0,1,0)+IF((AV105-AT105)&gt;0,1,0)+IF((AV106-AT106)&gt;0,1,0)+IF((AV107-AT107)&gt;0,1,0)+IF((AV108-AT108)&gt;0,1,0)+IF((AV109-AT109)&gt;0,1,0)+IF((AX110-AZ110)&gt;0,1,0)+IF((AX111-AZ111)&gt;0,1,0)+IF((AX112-AZ112)&gt;0,1,0)</f>
        <v>2</v>
      </c>
      <c r="BJ111" s="18">
        <f>IF((AV104-AT104)&lt;0,1,0)+IF((AV105-AT105)&lt;0,1,0)+IF((AV106-AT106)&lt;0,1,0)+IF((AV107-AT107)&lt;0,1,0)+IF((AV108-AT108)&lt;0,1,0)+IF((AV109-AT109)&lt;0,1,0)+IF((AX110-AZ110)&lt;0,1,0)+IF((AX111-AZ111)&lt;0,1,0)+IF((AX112-AZ112)&lt;0,1,0)</f>
        <v>4</v>
      </c>
      <c r="BK111" s="17">
        <f>SUM(AL110:AL112,AP110:AP112,AT110:AT112,AX110:AX112)</f>
        <v>54</v>
      </c>
      <c r="BL111" s="17">
        <f>SUM(AN110:AN112,AR110:AR112,AV110:AV112,AZ110:AZ112)</f>
        <v>72</v>
      </c>
      <c r="BM111" s="18">
        <f>BK111-BL111</f>
        <v>-18</v>
      </c>
    </row>
    <row r="112" spans="2:65" ht="9" customHeight="1">
      <c r="B112" s="30" t="s">
        <v>12</v>
      </c>
      <c r="C112" s="9" t="s">
        <v>119</v>
      </c>
      <c r="D112" s="30">
        <f>IF(R103="","",R103)</f>
        <v>3</v>
      </c>
      <c r="E112" s="11" t="str">
        <f t="shared" si="36"/>
        <v>-</v>
      </c>
      <c r="F112" s="9">
        <f>IF(P103="","",P103)</f>
        <v>15</v>
      </c>
      <c r="G112" s="294" t="str">
        <f>IF(I109="","",I109)</f>
        <v>-</v>
      </c>
      <c r="H112" s="42">
        <f>IF(R106="","",R106)</f>
        <v>7</v>
      </c>
      <c r="I112" s="11" t="str">
        <f t="shared" si="38"/>
        <v>-</v>
      </c>
      <c r="J112" s="9">
        <f>IF(P106="","",P106)</f>
        <v>15</v>
      </c>
      <c r="K112" s="294">
        <f>IF(M109="","",M109)</f>
      </c>
      <c r="L112" s="45">
        <f>IF(R109="","",R109)</f>
        <v>5</v>
      </c>
      <c r="M112" s="11" t="str">
        <f>IF(L112="","","-")</f>
        <v>-</v>
      </c>
      <c r="N112" s="9">
        <f>IF(P109="","",P109)</f>
        <v>15</v>
      </c>
      <c r="O112" s="294" t="str">
        <f>IF(Q109="","",Q109)</f>
        <v>-</v>
      </c>
      <c r="P112" s="299"/>
      <c r="Q112" s="278"/>
      <c r="R112" s="278"/>
      <c r="S112" s="313"/>
      <c r="T112" s="286"/>
      <c r="U112" s="287"/>
      <c r="V112" s="287"/>
      <c r="W112" s="288"/>
      <c r="X112" s="3"/>
      <c r="Y112" s="16">
        <f>COUNTIF(D111:S113,"○")</f>
        <v>0</v>
      </c>
      <c r="Z112" s="17">
        <f>COUNTIF(D111:S113,"×")</f>
        <v>3</v>
      </c>
      <c r="AA112" s="16">
        <f>IF((R105-P105)&gt;0,1,0)+IF((R106-P106)&gt;0,1,0)+IF((R107-P107)&gt;0,1,0)+IF((R108-P108)&gt;0,1,0)+IF((R109-P109)&gt;0,1,0)+IF((R110-P110)&gt;0,1,0)+IF((R102-P102)&gt;0,1,0)+IF((R103-P103)&gt;0,1,0)+IF((R104-P104)&gt;0,1,0)</f>
        <v>0</v>
      </c>
      <c r="AB112" s="18">
        <f>IF((R105-P105)&lt;0,1,0)+IF((R106-P106)&lt;0,1,0)+IF((R107-P107)&lt;0,1,0)+IF((R108-P108)&lt;0,1,0)+IF((R109-P109)&lt;0,1,0)+IF((R110-P110)&lt;0,1,0)+IF((R102-P102)&lt;0,1,0)+IF((R103-P103)&lt;0,1,0)+IF((R104-P104)&lt;0,1,0)</f>
        <v>6</v>
      </c>
      <c r="AC112" s="17">
        <f>SUM(D111:D113,H111:H113,L111:L113,P111:P113)</f>
        <v>34</v>
      </c>
      <c r="AD112" s="17">
        <f>SUM(F111:F113,J111:J113,N111:N113,R111:R113)</f>
        <v>90</v>
      </c>
      <c r="AE112" s="18">
        <f>AC112-AD112</f>
        <v>-56</v>
      </c>
      <c r="AJ112" s="20"/>
      <c r="AK112" s="21"/>
      <c r="AL112" s="20">
        <f>IF(AV106="","",AV106)</f>
      </c>
      <c r="AM112" s="11">
        <f t="shared" si="37"/>
      </c>
      <c r="AN112" s="9">
        <f>IF(AT106="","",AT106)</f>
      </c>
      <c r="AO112" s="294"/>
      <c r="AP112" s="42">
        <f>IF(AV109="","",AV109)</f>
      </c>
      <c r="AQ112" s="11">
        <f t="shared" si="39"/>
      </c>
      <c r="AR112" s="9">
        <f>IF(AT109="","",AT109)</f>
      </c>
      <c r="AS112" s="294"/>
      <c r="AT112" s="299"/>
      <c r="AU112" s="278"/>
      <c r="AV112" s="278"/>
      <c r="AW112" s="279"/>
      <c r="AX112" s="31"/>
      <c r="AY112" s="11">
        <f t="shared" si="35"/>
      </c>
      <c r="AZ112" s="104"/>
      <c r="BA112" s="282"/>
      <c r="BB112" s="289" t="s">
        <v>161</v>
      </c>
      <c r="BC112" s="290"/>
      <c r="BD112" s="291" t="s">
        <v>153</v>
      </c>
      <c r="BE112" s="292"/>
      <c r="BF112" s="3"/>
      <c r="BG112" s="16"/>
      <c r="BH112" s="17"/>
      <c r="BI112" s="16"/>
      <c r="BJ112" s="18"/>
      <c r="BK112" s="17"/>
      <c r="BL112" s="17"/>
      <c r="BM112" s="18"/>
    </row>
    <row r="113" spans="2:65" ht="9" customHeight="1" thickBot="1">
      <c r="B113" s="46"/>
      <c r="C113" s="4"/>
      <c r="D113" s="46">
        <f>IF(R104="","",R104)</f>
      </c>
      <c r="E113" s="47">
        <f t="shared" si="36"/>
      </c>
      <c r="F113" s="48">
        <f>IF(P104="","",P104)</f>
      </c>
      <c r="G113" s="263">
        <f>IF(I110="","",I110)</f>
      </c>
      <c r="H113" s="49">
        <f>IF(R107="","",R107)</f>
      </c>
      <c r="I113" s="47">
        <f t="shared" si="38"/>
      </c>
      <c r="J113" s="48">
        <f>IF(P107="","",P107)</f>
      </c>
      <c r="K113" s="263">
        <f>IF(M110="","",M110)</f>
      </c>
      <c r="L113" s="49">
        <f>IF(R110="","",R110)</f>
      </c>
      <c r="M113" s="47">
        <f>IF(L113="","","-")</f>
      </c>
      <c r="N113" s="48">
        <f>IF(P110="","",P110)</f>
      </c>
      <c r="O113" s="263">
        <f>IF(Q110="","",Q110)</f>
      </c>
      <c r="P113" s="314"/>
      <c r="Q113" s="315"/>
      <c r="R113" s="315"/>
      <c r="S113" s="316"/>
      <c r="T113" s="317" t="s">
        <v>163</v>
      </c>
      <c r="U113" s="318"/>
      <c r="V113" s="319" t="s">
        <v>162</v>
      </c>
      <c r="W113" s="320"/>
      <c r="X113" s="3"/>
      <c r="Y113" s="38"/>
      <c r="Z113" s="39"/>
      <c r="AA113" s="38"/>
      <c r="AB113" s="40"/>
      <c r="AC113" s="39"/>
      <c r="AD113" s="39"/>
      <c r="AE113" s="40"/>
      <c r="AJ113" s="43" t="s">
        <v>84</v>
      </c>
      <c r="AK113" s="23" t="s">
        <v>139</v>
      </c>
      <c r="AL113" s="30">
        <f>IF(AZ104="","",AZ104)</f>
        <v>10</v>
      </c>
      <c r="AM113" s="41" t="str">
        <f t="shared" si="37"/>
        <v>-</v>
      </c>
      <c r="AN113" s="23">
        <f>IF(AX104="","",AX104)</f>
        <v>15</v>
      </c>
      <c r="AO113" s="293" t="str">
        <f>IF(BA104="","",IF(BA104="○","×",IF(BA104="×","○")))</f>
        <v>×</v>
      </c>
      <c r="AP113" s="44">
        <f>IF(AZ107="","",AZ107)</f>
        <v>15</v>
      </c>
      <c r="AQ113" s="41" t="str">
        <f t="shared" si="39"/>
        <v>-</v>
      </c>
      <c r="AR113" s="23">
        <f>IF(AX107="","",AX107)</f>
        <v>5</v>
      </c>
      <c r="AS113" s="293" t="str">
        <f>IF(BA107="","",IF(BA107="○","×",IF(BA107="×","○")))</f>
        <v>○</v>
      </c>
      <c r="AT113" s="44">
        <f>IF(AZ110="","",AZ110)</f>
        <v>15</v>
      </c>
      <c r="AU113" s="41" t="str">
        <f>IF(AT113="","","-")</f>
        <v>-</v>
      </c>
      <c r="AV113" s="23">
        <f>IF(AX110="","",AX110)</f>
        <v>7</v>
      </c>
      <c r="AW113" s="293" t="str">
        <f>IF(BA110="","",IF(BA110="○","×",IF(BA110="×","○")))</f>
        <v>○</v>
      </c>
      <c r="AX113" s="296"/>
      <c r="AY113" s="297"/>
      <c r="AZ113" s="297"/>
      <c r="BA113" s="312"/>
      <c r="BB113" s="305" t="s">
        <v>153</v>
      </c>
      <c r="BC113" s="306"/>
      <c r="BD113" s="306"/>
      <c r="BE113" s="307"/>
      <c r="BF113" s="3"/>
      <c r="BG113" s="27"/>
      <c r="BH113" s="28"/>
      <c r="BI113" s="27"/>
      <c r="BJ113" s="29"/>
      <c r="BK113" s="28"/>
      <c r="BL113" s="28"/>
      <c r="BM113" s="29"/>
    </row>
    <row r="114" spans="36:65" ht="9" customHeight="1" thickBot="1">
      <c r="AJ114" s="30" t="s">
        <v>85</v>
      </c>
      <c r="AK114" s="9" t="s">
        <v>140</v>
      </c>
      <c r="AL114" s="30">
        <f>IF(AZ105="","",AZ105)</f>
        <v>10</v>
      </c>
      <c r="AM114" s="11" t="str">
        <f t="shared" si="37"/>
        <v>-</v>
      </c>
      <c r="AN114" s="9">
        <f>IF(AX105="","",AX105)</f>
        <v>15</v>
      </c>
      <c r="AO114" s="294" t="str">
        <f>IF(AQ111="","",AQ111)</f>
        <v>-</v>
      </c>
      <c r="AP114" s="42">
        <f>IF(AZ108="","",AZ108)</f>
        <v>15</v>
      </c>
      <c r="AQ114" s="11" t="str">
        <f t="shared" si="39"/>
        <v>-</v>
      </c>
      <c r="AR114" s="9">
        <f>IF(AX108="","",AX108)</f>
        <v>1</v>
      </c>
      <c r="AS114" s="294">
        <f>IF(AU111="","",AU111)</f>
      </c>
      <c r="AT114" s="45">
        <f>IF(AZ111="","",AZ111)</f>
        <v>15</v>
      </c>
      <c r="AU114" s="11" t="str">
        <f>IF(AT114="","","-")</f>
        <v>-</v>
      </c>
      <c r="AV114" s="9">
        <f>IF(AX111="","",AX111)</f>
        <v>11</v>
      </c>
      <c r="AW114" s="294" t="str">
        <f>IF(AY111="","",AY111)</f>
        <v>-</v>
      </c>
      <c r="AX114" s="299"/>
      <c r="AY114" s="278"/>
      <c r="AZ114" s="278"/>
      <c r="BA114" s="313"/>
      <c r="BB114" s="286"/>
      <c r="BC114" s="287"/>
      <c r="BD114" s="287"/>
      <c r="BE114" s="288"/>
      <c r="BF114" s="3"/>
      <c r="BG114" s="16">
        <f>COUNTIF(AL113:BA115,"○")</f>
        <v>2</v>
      </c>
      <c r="BH114" s="17">
        <f>COUNTIF(AL113:BA115,"×")</f>
        <v>1</v>
      </c>
      <c r="BI114" s="16">
        <f>IF((AZ107-AX107)&gt;0,1,0)+IF((AZ108-AX108)&gt;0,1,0)+IF((AZ109-AX109)&gt;0,1,0)+IF((AZ110-AX110)&gt;0,1,0)+IF((AZ111-AX111)&gt;0,1,0)+IF((AZ112-AX112)&gt;0,1,0)+IF((AZ104-AX104)&gt;0,1,0)+IF((AZ105-AX105)&gt;0,1,0)+IF((AZ106-AX106)&gt;0,1,0)</f>
        <v>4</v>
      </c>
      <c r="BJ114" s="18">
        <f>IF((AZ107-AX107)&lt;0,1,0)+IF((AZ108-AX108)&lt;0,1,0)+IF((AZ109-AX109)&lt;0,1,0)+IF((AZ110-AX110)&lt;0,1,0)+IF((AZ111-AX111)&lt;0,1,0)+IF((AZ112-AX112)&lt;0,1,0)+IF((AZ104-AX104)&lt;0,1,0)+IF((AZ105-AX105)&lt;0,1,0)+IF((AZ106-AX106)&lt;0,1,0)</f>
        <v>2</v>
      </c>
      <c r="BK114" s="17">
        <f>SUM(AL113:AL115,AP113:AP115,AT113:AT115,AX113:AX115)</f>
        <v>80</v>
      </c>
      <c r="BL114" s="17">
        <f>SUM(AN113:AN115,AR113:AR115,AV113:AV115,AZ113:AZ115)</f>
        <v>54</v>
      </c>
      <c r="BM114" s="18">
        <f>BK114-BL114</f>
        <v>26</v>
      </c>
    </row>
    <row r="115" spans="2:65" ht="9" customHeight="1" thickBot="1">
      <c r="B115" s="251" t="s">
        <v>121</v>
      </c>
      <c r="C115" s="252"/>
      <c r="D115" s="255" t="str">
        <f>B117</f>
        <v>鈴木昇</v>
      </c>
      <c r="E115" s="256"/>
      <c r="F115" s="256"/>
      <c r="G115" s="257"/>
      <c r="H115" s="258" t="str">
        <f>B120</f>
        <v>石井正満</v>
      </c>
      <c r="I115" s="256"/>
      <c r="J115" s="256"/>
      <c r="K115" s="257"/>
      <c r="L115" s="258" t="str">
        <f>B123</f>
        <v>石川英輝</v>
      </c>
      <c r="M115" s="256"/>
      <c r="N115" s="256"/>
      <c r="O115" s="257"/>
      <c r="P115" s="258" t="str">
        <f>B126</f>
        <v>鈴木雄太</v>
      </c>
      <c r="Q115" s="256"/>
      <c r="R115" s="256"/>
      <c r="S115" s="269"/>
      <c r="T115" s="270" t="s">
        <v>92</v>
      </c>
      <c r="U115" s="271"/>
      <c r="V115" s="271"/>
      <c r="W115" s="272"/>
      <c r="X115" s="3"/>
      <c r="Y115" s="273" t="s">
        <v>93</v>
      </c>
      <c r="Z115" s="259"/>
      <c r="AA115" s="273" t="s">
        <v>94</v>
      </c>
      <c r="AB115" s="260"/>
      <c r="AC115" s="259" t="s">
        <v>95</v>
      </c>
      <c r="AD115" s="259"/>
      <c r="AE115" s="260"/>
      <c r="AJ115" s="46"/>
      <c r="AK115" s="4"/>
      <c r="AL115" s="46">
        <f>IF(AZ106="","",AZ106)</f>
      </c>
      <c r="AM115" s="47">
        <f t="shared" si="37"/>
      </c>
      <c r="AN115" s="48">
        <f>IF(AX106="","",AX106)</f>
      </c>
      <c r="AO115" s="263">
        <f>IF(AQ112="","",AQ112)</f>
      </c>
      <c r="AP115" s="49">
        <f>IF(AZ109="","",AZ109)</f>
      </c>
      <c r="AQ115" s="47">
        <f t="shared" si="39"/>
      </c>
      <c r="AR115" s="48">
        <f>IF(AX109="","",AX109)</f>
      </c>
      <c r="AS115" s="263">
        <f>IF(AU112="","",AU112)</f>
      </c>
      <c r="AT115" s="49">
        <f>IF(AZ112="","",AZ112)</f>
      </c>
      <c r="AU115" s="47">
        <f>IF(AT115="","","-")</f>
      </c>
      <c r="AV115" s="48">
        <f>IF(AX112="","",AX112)</f>
      </c>
      <c r="AW115" s="263">
        <f>IF(AY112="","",AY112)</f>
      </c>
      <c r="AX115" s="314"/>
      <c r="AY115" s="315"/>
      <c r="AZ115" s="315"/>
      <c r="BA115" s="316"/>
      <c r="BB115" s="317" t="s">
        <v>153</v>
      </c>
      <c r="BC115" s="318"/>
      <c r="BD115" s="319" t="s">
        <v>161</v>
      </c>
      <c r="BE115" s="320"/>
      <c r="BF115" s="3"/>
      <c r="BG115" s="38"/>
      <c r="BH115" s="39"/>
      <c r="BI115" s="38"/>
      <c r="BJ115" s="40"/>
      <c r="BK115" s="39"/>
      <c r="BL115" s="39"/>
      <c r="BM115" s="40"/>
    </row>
    <row r="116" spans="2:65" ht="9" customHeight="1" thickBot="1">
      <c r="B116" s="253"/>
      <c r="C116" s="254"/>
      <c r="D116" s="261" t="str">
        <f>B118</f>
        <v>浜田悟</v>
      </c>
      <c r="E116" s="262"/>
      <c r="F116" s="262"/>
      <c r="G116" s="263"/>
      <c r="H116" s="264" t="str">
        <f>B121</f>
        <v>芥川和彦</v>
      </c>
      <c r="I116" s="262"/>
      <c r="J116" s="262"/>
      <c r="K116" s="263"/>
      <c r="L116" s="264" t="str">
        <f>B124</f>
        <v>安倍憲明</v>
      </c>
      <c r="M116" s="262"/>
      <c r="N116" s="262"/>
      <c r="O116" s="263"/>
      <c r="P116" s="264" t="str">
        <f>B127</f>
        <v>渡邊眞</v>
      </c>
      <c r="Q116" s="262"/>
      <c r="R116" s="262"/>
      <c r="S116" s="265"/>
      <c r="T116" s="266" t="s">
        <v>96</v>
      </c>
      <c r="U116" s="267"/>
      <c r="V116" s="267"/>
      <c r="W116" s="268"/>
      <c r="X116" s="3"/>
      <c r="Y116" s="5" t="s">
        <v>97</v>
      </c>
      <c r="Z116" s="6" t="s">
        <v>98</v>
      </c>
      <c r="AA116" s="5" t="s">
        <v>99</v>
      </c>
      <c r="AB116" s="7" t="s">
        <v>100</v>
      </c>
      <c r="AC116" s="6" t="s">
        <v>99</v>
      </c>
      <c r="AD116" s="6" t="s">
        <v>100</v>
      </c>
      <c r="AE116" s="7" t="s">
        <v>101</v>
      </c>
      <c r="AJ116" s="9"/>
      <c r="AK116" s="21"/>
      <c r="AL116" s="9"/>
      <c r="AM116" s="11"/>
      <c r="AN116" s="9"/>
      <c r="AO116" s="21"/>
      <c r="AP116" s="9"/>
      <c r="AQ116" s="11"/>
      <c r="AR116" s="9"/>
      <c r="AS116" s="21"/>
      <c r="AT116" s="9"/>
      <c r="AU116" s="11"/>
      <c r="AV116" s="9"/>
      <c r="AW116" s="21"/>
      <c r="AX116" s="21"/>
      <c r="AY116" s="21"/>
      <c r="AZ116" s="21"/>
      <c r="BA116" s="21"/>
      <c r="BB116" s="148"/>
      <c r="BC116" s="148"/>
      <c r="BD116" s="149"/>
      <c r="BE116" s="149"/>
      <c r="BF116" s="3"/>
      <c r="BG116" s="17"/>
      <c r="BH116" s="17"/>
      <c r="BI116" s="17"/>
      <c r="BJ116" s="17"/>
      <c r="BK116" s="17"/>
      <c r="BL116" s="17"/>
      <c r="BM116" s="17"/>
    </row>
    <row r="117" spans="2:65" ht="9" customHeight="1">
      <c r="B117" s="8" t="s">
        <v>36</v>
      </c>
      <c r="C117" s="9" t="s">
        <v>122</v>
      </c>
      <c r="D117" s="274"/>
      <c r="E117" s="275"/>
      <c r="F117" s="275"/>
      <c r="G117" s="276"/>
      <c r="H117" s="10">
        <v>15</v>
      </c>
      <c r="I117" s="11" t="str">
        <f>IF(H117="","","-")</f>
        <v>-</v>
      </c>
      <c r="J117" s="12">
        <v>13</v>
      </c>
      <c r="K117" s="281" t="s">
        <v>154</v>
      </c>
      <c r="L117" s="10">
        <v>12</v>
      </c>
      <c r="M117" s="13" t="str">
        <f aca="true" t="shared" si="40" ref="M117:M122">IF(L117="","","-")</f>
        <v>-</v>
      </c>
      <c r="N117" s="14">
        <v>15</v>
      </c>
      <c r="O117" s="281" t="s">
        <v>154</v>
      </c>
      <c r="P117" s="15">
        <v>19</v>
      </c>
      <c r="Q117" s="13" t="str">
        <f aca="true" t="shared" si="41" ref="Q117:Q125">IF(P117="","","-")</f>
        <v>-</v>
      </c>
      <c r="R117" s="12">
        <v>20</v>
      </c>
      <c r="S117" s="281" t="s">
        <v>160</v>
      </c>
      <c r="T117" s="283" t="s">
        <v>162</v>
      </c>
      <c r="U117" s="284"/>
      <c r="V117" s="284"/>
      <c r="W117" s="285"/>
      <c r="X117" s="3"/>
      <c r="Y117" s="16"/>
      <c r="Z117" s="17"/>
      <c r="AA117" s="16"/>
      <c r="AB117" s="18"/>
      <c r="AC117" s="17"/>
      <c r="AD117" s="17"/>
      <c r="AE117" s="18"/>
      <c r="BA117" s="116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8"/>
    </row>
    <row r="118" spans="2:65" ht="9" customHeight="1">
      <c r="B118" s="8" t="s">
        <v>37</v>
      </c>
      <c r="C118" s="9" t="s">
        <v>122</v>
      </c>
      <c r="D118" s="277"/>
      <c r="E118" s="278"/>
      <c r="F118" s="278"/>
      <c r="G118" s="279"/>
      <c r="H118" s="10">
        <v>5</v>
      </c>
      <c r="I118" s="11" t="str">
        <f>IF(H118="","","-")</f>
        <v>-</v>
      </c>
      <c r="J118" s="19">
        <v>15</v>
      </c>
      <c r="K118" s="282"/>
      <c r="L118" s="10">
        <v>5</v>
      </c>
      <c r="M118" s="11" t="str">
        <f t="shared" si="40"/>
        <v>-</v>
      </c>
      <c r="N118" s="12">
        <v>15</v>
      </c>
      <c r="O118" s="282"/>
      <c r="P118" s="10">
        <v>15</v>
      </c>
      <c r="Q118" s="11" t="str">
        <f t="shared" si="41"/>
        <v>-</v>
      </c>
      <c r="R118" s="12">
        <v>8</v>
      </c>
      <c r="S118" s="282"/>
      <c r="T118" s="286"/>
      <c r="U118" s="287"/>
      <c r="V118" s="287"/>
      <c r="W118" s="288"/>
      <c r="X118" s="3"/>
      <c r="Y118" s="16">
        <f>COUNTIF(D117:S119,"○")</f>
        <v>1</v>
      </c>
      <c r="Z118" s="17">
        <f>COUNTIF(D117:S119,"×")</f>
        <v>2</v>
      </c>
      <c r="AA118" s="16">
        <f>IF((H117-J117)&gt;0,1,0)+IF((H118-J118)&gt;0,1,0)+IF((H119-J119)&gt;0,1,0)+IF((L117-N117)&gt;0,1,0)+IF((L118-N118)&gt;0,1,0)+IF((L119-N119)&gt;0,1,0)+IF((P117-R117)&gt;0,1,0)+IF((P118-R118)&gt;0,1,0)+IF((P119-R119)&gt;0,1,0)</f>
        <v>3</v>
      </c>
      <c r="AB118" s="18">
        <f>IF((H117-J117)&lt;0,1,0)+IF((H118-J118)&lt;0,1,0)+IF((H119-J119)&lt;0,1,0)+IF((L117-N117)&lt;0,1,0)+IF((L118-N118)&lt;0,1,0)+IF((L119-N119)&lt;0,1,0)+IF((P117-R117)&lt;0,1,0)+IF((P118-R118)&lt;0,1,0)+IF((P119-R119)&lt;0,1,0)</f>
        <v>5</v>
      </c>
      <c r="AC118" s="17">
        <f>SUM(D117:D119,H117:H119,L117:L119,P117:P119)</f>
        <v>93</v>
      </c>
      <c r="AD118" s="17">
        <f>SUM(F117:F119,J117:J119,N117:N119,R117:R119)</f>
        <v>112</v>
      </c>
      <c r="AE118" s="18">
        <f>AC118-AD118</f>
        <v>-19</v>
      </c>
      <c r="AI118" s="343" t="s">
        <v>138</v>
      </c>
      <c r="AJ118" s="343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3"/>
      <c r="AU118" s="343"/>
      <c r="AV118" s="343"/>
      <c r="AW118" s="343"/>
      <c r="AX118" s="343"/>
      <c r="AY118" s="114"/>
      <c r="AZ118" s="113"/>
      <c r="BA118" s="150"/>
      <c r="BB118" s="151"/>
      <c r="BC118" s="151"/>
      <c r="BD118" s="151"/>
      <c r="BE118" s="151"/>
      <c r="BF118" s="151"/>
      <c r="BG118" s="151"/>
      <c r="BH118" s="151"/>
      <c r="BI118" s="120"/>
      <c r="BJ118" s="120"/>
      <c r="BK118" s="120"/>
      <c r="BL118" s="120"/>
      <c r="BM118" s="121"/>
    </row>
    <row r="119" spans="2:65" ht="9" customHeight="1">
      <c r="B119" s="20"/>
      <c r="C119" s="21"/>
      <c r="D119" s="280"/>
      <c r="E119" s="278"/>
      <c r="F119" s="278"/>
      <c r="G119" s="279"/>
      <c r="H119" s="26">
        <v>7</v>
      </c>
      <c r="I119" s="11" t="str">
        <f>IF(H119="","","-")</f>
        <v>-</v>
      </c>
      <c r="J119" s="12">
        <v>15</v>
      </c>
      <c r="K119" s="282"/>
      <c r="L119" s="10"/>
      <c r="M119" s="11">
        <f t="shared" si="40"/>
      </c>
      <c r="N119" s="12"/>
      <c r="O119" s="282"/>
      <c r="P119" s="10">
        <v>15</v>
      </c>
      <c r="Q119" s="11" t="str">
        <f t="shared" si="41"/>
        <v>-</v>
      </c>
      <c r="R119" s="12">
        <v>11</v>
      </c>
      <c r="S119" s="282"/>
      <c r="T119" s="289" t="s">
        <v>161</v>
      </c>
      <c r="U119" s="290"/>
      <c r="V119" s="291" t="s">
        <v>153</v>
      </c>
      <c r="W119" s="292"/>
      <c r="X119" s="3"/>
      <c r="Y119" s="16"/>
      <c r="Z119" s="17"/>
      <c r="AA119" s="16"/>
      <c r="AB119" s="18"/>
      <c r="AC119" s="17"/>
      <c r="AD119" s="17"/>
      <c r="AE119" s="18"/>
      <c r="AI119" s="343"/>
      <c r="AJ119" s="343"/>
      <c r="AK119" s="343"/>
      <c r="AL119" s="343"/>
      <c r="AM119" s="343"/>
      <c r="AN119" s="343"/>
      <c r="AO119" s="343"/>
      <c r="AP119" s="343"/>
      <c r="AQ119" s="343"/>
      <c r="AR119" s="343"/>
      <c r="AS119" s="343"/>
      <c r="AT119" s="343"/>
      <c r="AU119" s="343"/>
      <c r="AV119" s="343"/>
      <c r="AW119" s="343"/>
      <c r="AX119" s="343"/>
      <c r="AY119" s="114"/>
      <c r="AZ119" s="113"/>
      <c r="BA119" s="150"/>
      <c r="BB119" s="151"/>
      <c r="BC119" s="151"/>
      <c r="BD119" s="151"/>
      <c r="BE119" s="151"/>
      <c r="BF119" s="151"/>
      <c r="BG119" s="151"/>
      <c r="BH119" s="151"/>
      <c r="BI119" s="120"/>
      <c r="BJ119" s="120"/>
      <c r="BK119" s="120"/>
      <c r="BL119" s="120"/>
      <c r="BM119" s="121"/>
    </row>
    <row r="120" spans="2:65" ht="9" customHeight="1">
      <c r="B120" s="8" t="s">
        <v>66</v>
      </c>
      <c r="C120" s="23" t="s">
        <v>59</v>
      </c>
      <c r="D120" s="24">
        <f>IF(J117="","",J117)</f>
        <v>13</v>
      </c>
      <c r="E120" s="41" t="str">
        <f aca="true" t="shared" si="42" ref="E120:E128">IF(D120="","","-")</f>
        <v>-</v>
      </c>
      <c r="F120" s="23">
        <f>IF(H117="","",H117)</f>
        <v>15</v>
      </c>
      <c r="G120" s="293" t="str">
        <f>IF(K117="","",IF(K117="○","×",IF(K117="×","○")))</f>
        <v>○</v>
      </c>
      <c r="H120" s="296"/>
      <c r="I120" s="297"/>
      <c r="J120" s="297"/>
      <c r="K120" s="298"/>
      <c r="L120" s="101">
        <v>8</v>
      </c>
      <c r="M120" s="41" t="str">
        <f t="shared" si="40"/>
        <v>-</v>
      </c>
      <c r="N120" s="102">
        <v>15</v>
      </c>
      <c r="O120" s="303" t="s">
        <v>155</v>
      </c>
      <c r="P120" s="103">
        <v>15</v>
      </c>
      <c r="Q120" s="41" t="str">
        <f t="shared" si="41"/>
        <v>-</v>
      </c>
      <c r="R120" s="102">
        <v>10</v>
      </c>
      <c r="S120" s="303" t="s">
        <v>155</v>
      </c>
      <c r="T120" s="305" t="s">
        <v>161</v>
      </c>
      <c r="U120" s="306"/>
      <c r="V120" s="306"/>
      <c r="W120" s="307"/>
      <c r="X120" s="3"/>
      <c r="Y120" s="27"/>
      <c r="Z120" s="28"/>
      <c r="AA120" s="27"/>
      <c r="AB120" s="29"/>
      <c r="AC120" s="28"/>
      <c r="AD120" s="28"/>
      <c r="AE120" s="29"/>
      <c r="BA120" s="119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1"/>
    </row>
    <row r="121" spans="2:65" ht="9" customHeight="1" thickBot="1">
      <c r="B121" s="8" t="s">
        <v>4</v>
      </c>
      <c r="C121" s="9" t="s">
        <v>59</v>
      </c>
      <c r="D121" s="30">
        <f>IF(J118="","",J118)</f>
        <v>15</v>
      </c>
      <c r="E121" s="11" t="str">
        <f t="shared" si="42"/>
        <v>-</v>
      </c>
      <c r="F121" s="9">
        <f>IF(H118="","",H118)</f>
        <v>5</v>
      </c>
      <c r="G121" s="294"/>
      <c r="H121" s="299"/>
      <c r="I121" s="278"/>
      <c r="J121" s="278"/>
      <c r="K121" s="279"/>
      <c r="L121" s="25">
        <v>15</v>
      </c>
      <c r="M121" s="11" t="str">
        <f t="shared" si="40"/>
        <v>-</v>
      </c>
      <c r="N121" s="12">
        <v>11</v>
      </c>
      <c r="O121" s="282"/>
      <c r="P121" s="31">
        <v>15</v>
      </c>
      <c r="Q121" s="11" t="str">
        <f t="shared" si="41"/>
        <v>-</v>
      </c>
      <c r="R121" s="32">
        <v>8</v>
      </c>
      <c r="S121" s="282"/>
      <c r="T121" s="286"/>
      <c r="U121" s="287"/>
      <c r="V121" s="287"/>
      <c r="W121" s="288"/>
      <c r="X121" s="3"/>
      <c r="Y121" s="16">
        <f>COUNTIF(D120:S122,"○")</f>
        <v>3</v>
      </c>
      <c r="Z121" s="17">
        <f>COUNTIF(D120:S122,"×")</f>
        <v>0</v>
      </c>
      <c r="AA121" s="16">
        <f>IF((J117-H117)&gt;0,1,0)+IF((J118-H118)&gt;0,1,0)+IF((J119-H119)&gt;0,1,0)+IF((L120-N120)&gt;0,1,0)+IF((L121-N121)&gt;0,1,0)+IF((L122-N122)&gt;0,1,0)+IF((P120-R120)&gt;0,1,0)+IF((P121-R121)&gt;0,1,0)+IF((P122-R122)&gt;0,1,0)</f>
        <v>6</v>
      </c>
      <c r="AB121" s="18">
        <f>IF((J117-H117)&lt;0,1,0)+IF((J118-H118)&lt;0,1,0)+IF((J119-H119)&lt;0,1,0)+IF((L120-N120)&lt;0,1,0)+IF((L121-N121)&lt;0,1,0)+IF((L122-N122)&lt;0,1,0)+IF((P120-R120)&lt;0,1,0)+IF((P121-R121)&lt;0,1,0)+IF((P122-R122)&lt;0,1,0)</f>
        <v>2</v>
      </c>
      <c r="AC121" s="17">
        <f>SUM(D120:D122,H120:H122,L120:L122,P120:P122)</f>
        <v>111</v>
      </c>
      <c r="AD121" s="17">
        <f>SUM(F120:F122,J120:J122,N120:N122,R120:R122)</f>
        <v>82</v>
      </c>
      <c r="AE121" s="18">
        <f>AC121-AD121</f>
        <v>29</v>
      </c>
      <c r="AI121" s="325" t="s">
        <v>102</v>
      </c>
      <c r="AJ121" s="52" t="s">
        <v>22</v>
      </c>
      <c r="AK121" s="53" t="s">
        <v>16</v>
      </c>
      <c r="AL121" s="79"/>
      <c r="AM121" s="57"/>
      <c r="AN121" s="57"/>
      <c r="AO121" s="57"/>
      <c r="AP121" s="58"/>
      <c r="AQ121" s="58"/>
      <c r="AT121" s="58"/>
      <c r="AU121" s="58"/>
      <c r="AV121" s="58"/>
      <c r="BA121" s="119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1"/>
    </row>
    <row r="122" spans="2:65" ht="9" customHeight="1" thickTop="1">
      <c r="B122" s="20"/>
      <c r="C122" s="33"/>
      <c r="D122" s="20">
        <f>IF(J119="","",J119)</f>
        <v>15</v>
      </c>
      <c r="E122" s="22" t="str">
        <f t="shared" si="42"/>
        <v>-</v>
      </c>
      <c r="F122" s="33">
        <f>IF(H119="","",H119)</f>
        <v>7</v>
      </c>
      <c r="G122" s="295"/>
      <c r="H122" s="300"/>
      <c r="I122" s="301"/>
      <c r="J122" s="301"/>
      <c r="K122" s="302"/>
      <c r="L122" s="34">
        <v>15</v>
      </c>
      <c r="M122" s="22" t="str">
        <f t="shared" si="40"/>
        <v>-</v>
      </c>
      <c r="N122" s="35">
        <v>11</v>
      </c>
      <c r="O122" s="304"/>
      <c r="P122" s="36"/>
      <c r="Q122" s="22">
        <f t="shared" si="41"/>
      </c>
      <c r="R122" s="37"/>
      <c r="S122" s="304"/>
      <c r="T122" s="308" t="s">
        <v>162</v>
      </c>
      <c r="U122" s="309"/>
      <c r="V122" s="310" t="s">
        <v>163</v>
      </c>
      <c r="W122" s="311"/>
      <c r="X122" s="3"/>
      <c r="Y122" s="38"/>
      <c r="Z122" s="39"/>
      <c r="AA122" s="38"/>
      <c r="AB122" s="40"/>
      <c r="AC122" s="39"/>
      <c r="AD122" s="39"/>
      <c r="AE122" s="40"/>
      <c r="AI122" s="325"/>
      <c r="AJ122" s="55" t="s">
        <v>23</v>
      </c>
      <c r="AK122" s="56" t="s">
        <v>16</v>
      </c>
      <c r="AL122" s="171"/>
      <c r="AM122" s="172"/>
      <c r="AN122" s="172"/>
      <c r="AO122" s="172"/>
      <c r="AP122" s="168"/>
      <c r="AQ122" s="172"/>
      <c r="AR122" s="172"/>
      <c r="AS122" s="173">
        <v>15</v>
      </c>
      <c r="AT122" s="173">
        <v>15</v>
      </c>
      <c r="AU122" s="173"/>
      <c r="AV122" s="164"/>
      <c r="BA122" s="119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1"/>
    </row>
    <row r="123" spans="2:65" ht="9" customHeight="1">
      <c r="B123" s="30" t="s">
        <v>9</v>
      </c>
      <c r="C123" s="9" t="s">
        <v>119</v>
      </c>
      <c r="D123" s="30">
        <f>IF(N117="","",N117)</f>
        <v>15</v>
      </c>
      <c r="E123" s="11" t="str">
        <f t="shared" si="42"/>
        <v>-</v>
      </c>
      <c r="F123" s="9">
        <f>IF(L117="","",L117)</f>
        <v>12</v>
      </c>
      <c r="G123" s="294" t="str">
        <f>IF(O117="","",IF(O117="○","×",IF(O117="×","○")))</f>
        <v>○</v>
      </c>
      <c r="H123" s="42">
        <f>IF(N120="","",N120)</f>
        <v>15</v>
      </c>
      <c r="I123" s="11" t="str">
        <f aca="true" t="shared" si="43" ref="I123:I128">IF(H123="","","-")</f>
        <v>-</v>
      </c>
      <c r="J123" s="9">
        <f>IF(L120="","",L120)</f>
        <v>8</v>
      </c>
      <c r="K123" s="294" t="str">
        <f>IF(O120="","",IF(O120="○","×",IF(O120="×","○")))</f>
        <v>×</v>
      </c>
      <c r="L123" s="299"/>
      <c r="M123" s="278"/>
      <c r="N123" s="278"/>
      <c r="O123" s="279"/>
      <c r="P123" s="25">
        <v>15</v>
      </c>
      <c r="Q123" s="11" t="str">
        <f t="shared" si="41"/>
        <v>-</v>
      </c>
      <c r="R123" s="12">
        <v>9</v>
      </c>
      <c r="S123" s="282" t="s">
        <v>155</v>
      </c>
      <c r="T123" s="286" t="s">
        <v>153</v>
      </c>
      <c r="U123" s="287"/>
      <c r="V123" s="287"/>
      <c r="W123" s="288"/>
      <c r="X123" s="3"/>
      <c r="Y123" s="16"/>
      <c r="Z123" s="17"/>
      <c r="AA123" s="16"/>
      <c r="AB123" s="18"/>
      <c r="AC123" s="17"/>
      <c r="AD123" s="17"/>
      <c r="AE123" s="18"/>
      <c r="AI123" s="51"/>
      <c r="AJ123" s="58"/>
      <c r="AK123" s="58"/>
      <c r="AL123" s="58"/>
      <c r="AM123" s="58"/>
      <c r="AN123" s="58"/>
      <c r="AO123" s="57"/>
      <c r="AP123" s="58"/>
      <c r="AQ123" s="321"/>
      <c r="AR123" s="321"/>
      <c r="AS123" s="321" t="s">
        <v>130</v>
      </c>
      <c r="AT123" s="321" t="s">
        <v>130</v>
      </c>
      <c r="AU123" s="321" t="s">
        <v>130</v>
      </c>
      <c r="AV123" s="186"/>
      <c r="BA123" s="119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1"/>
    </row>
    <row r="124" spans="2:65" ht="9" customHeight="1" thickBot="1">
      <c r="B124" s="30" t="s">
        <v>10</v>
      </c>
      <c r="C124" s="9" t="s">
        <v>119</v>
      </c>
      <c r="D124" s="30">
        <f>IF(N118="","",N118)</f>
        <v>15</v>
      </c>
      <c r="E124" s="11" t="str">
        <f t="shared" si="42"/>
        <v>-</v>
      </c>
      <c r="F124" s="9">
        <f>IF(L118="","",L118)</f>
        <v>5</v>
      </c>
      <c r="G124" s="294"/>
      <c r="H124" s="42">
        <f>IF(N121="","",N121)</f>
        <v>11</v>
      </c>
      <c r="I124" s="11" t="str">
        <f t="shared" si="43"/>
        <v>-</v>
      </c>
      <c r="J124" s="9">
        <f>IF(L121="","",L121)</f>
        <v>15</v>
      </c>
      <c r="K124" s="294"/>
      <c r="L124" s="299"/>
      <c r="M124" s="278"/>
      <c r="N124" s="278"/>
      <c r="O124" s="279"/>
      <c r="P124" s="25">
        <v>15</v>
      </c>
      <c r="Q124" s="11" t="str">
        <f t="shared" si="41"/>
        <v>-</v>
      </c>
      <c r="R124" s="32">
        <v>6</v>
      </c>
      <c r="S124" s="282"/>
      <c r="T124" s="286"/>
      <c r="U124" s="287"/>
      <c r="V124" s="287"/>
      <c r="W124" s="288"/>
      <c r="X124" s="3"/>
      <c r="Y124" s="16">
        <f>COUNTIF(D123:S125,"○")</f>
        <v>2</v>
      </c>
      <c r="Z124" s="17">
        <f>COUNTIF(D123:S125,"×")</f>
        <v>1</v>
      </c>
      <c r="AA124" s="16">
        <f>IF((N117-L117)&gt;0,1,0)+IF((N118-L118)&gt;0,1,0)+IF((N119-L119)&gt;0,1,0)+IF((N120-L120)&gt;0,1,0)+IF((N121-L121)&gt;0,1,0)+IF((N122-L122)&gt;0,1,0)+IF((P123-R123)&gt;0,1,0)+IF((P124-R124)&gt;0,1,0)+IF((P125-R125)&gt;0,1,0)</f>
        <v>5</v>
      </c>
      <c r="AB124" s="18">
        <f>IF((N117-L117)&lt;0,1,0)+IF((N118-L118)&lt;0,1,0)+IF((N119-L119)&lt;0,1,0)+IF((N120-L120)&lt;0,1,0)+IF((N121-L121)&lt;0,1,0)+IF((N122-L122)&lt;0,1,0)+IF((P123-R123)&lt;0,1,0)+IF((P124-R124)&lt;0,1,0)+IF((P125-R125)&lt;0,1,0)</f>
        <v>2</v>
      </c>
      <c r="AC124" s="17">
        <f>SUM(D123:D125,H123:H125,L123:L125,P123:P125)</f>
        <v>97</v>
      </c>
      <c r="AD124" s="17">
        <f>SUM(F123:F125,J123:J125,N123:N125,R123:R125)</f>
        <v>70</v>
      </c>
      <c r="AE124" s="18">
        <f>AC124-AD124</f>
        <v>27</v>
      </c>
      <c r="AI124" s="339" t="s">
        <v>107</v>
      </c>
      <c r="AJ124" s="52" t="s">
        <v>84</v>
      </c>
      <c r="AK124" s="53" t="s">
        <v>168</v>
      </c>
      <c r="AL124" s="58"/>
      <c r="AM124" s="58"/>
      <c r="AN124" s="58"/>
      <c r="AO124" s="57"/>
      <c r="AP124" s="58"/>
      <c r="AQ124" s="321"/>
      <c r="AR124" s="321"/>
      <c r="AS124" s="321"/>
      <c r="AT124" s="321"/>
      <c r="AU124" s="322"/>
      <c r="AV124" s="99"/>
      <c r="AW124" s="109"/>
      <c r="BA124" s="119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1"/>
    </row>
    <row r="125" spans="2:65" ht="9" customHeight="1" thickTop="1">
      <c r="B125" s="20"/>
      <c r="C125" s="21"/>
      <c r="D125" s="20">
        <f>IF(N119="","",N119)</f>
      </c>
      <c r="E125" s="11">
        <f t="shared" si="42"/>
      </c>
      <c r="F125" s="9">
        <f>IF(L119="","",L119)</f>
      </c>
      <c r="G125" s="294"/>
      <c r="H125" s="42">
        <f>IF(N122="","",N122)</f>
        <v>11</v>
      </c>
      <c r="I125" s="11" t="str">
        <f t="shared" si="43"/>
        <v>-</v>
      </c>
      <c r="J125" s="9">
        <f>IF(L122="","",L122)</f>
        <v>15</v>
      </c>
      <c r="K125" s="294"/>
      <c r="L125" s="299"/>
      <c r="M125" s="278"/>
      <c r="N125" s="278"/>
      <c r="O125" s="279"/>
      <c r="P125" s="31"/>
      <c r="Q125" s="11">
        <f t="shared" si="41"/>
      </c>
      <c r="R125" s="104"/>
      <c r="S125" s="282"/>
      <c r="T125" s="289" t="s">
        <v>153</v>
      </c>
      <c r="U125" s="290"/>
      <c r="V125" s="291" t="s">
        <v>161</v>
      </c>
      <c r="W125" s="292"/>
      <c r="X125" s="3"/>
      <c r="Y125" s="16"/>
      <c r="Z125" s="17"/>
      <c r="AA125" s="16"/>
      <c r="AB125" s="18"/>
      <c r="AC125" s="17"/>
      <c r="AD125" s="17"/>
      <c r="AE125" s="18"/>
      <c r="AI125" s="339"/>
      <c r="AJ125" s="55" t="s">
        <v>85</v>
      </c>
      <c r="AK125" s="56" t="s">
        <v>169</v>
      </c>
      <c r="AL125" s="167"/>
      <c r="AM125" s="168"/>
      <c r="AN125" s="169">
        <v>15</v>
      </c>
      <c r="AO125" s="169">
        <v>8</v>
      </c>
      <c r="AP125" s="170">
        <v>15</v>
      </c>
      <c r="AQ125" s="95"/>
      <c r="AR125" s="95"/>
      <c r="AS125" s="81">
        <v>7</v>
      </c>
      <c r="AT125" s="81">
        <v>13</v>
      </c>
      <c r="AU125" s="82"/>
      <c r="AV125" s="98"/>
      <c r="AW125" s="111"/>
      <c r="BA125" s="122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4"/>
    </row>
    <row r="126" spans="2:62" ht="9" customHeight="1">
      <c r="B126" s="43" t="s">
        <v>32</v>
      </c>
      <c r="C126" s="23" t="s">
        <v>16</v>
      </c>
      <c r="D126" s="30">
        <f>IF(R117="","",R117)</f>
        <v>20</v>
      </c>
      <c r="E126" s="41" t="str">
        <f t="shared" si="42"/>
        <v>-</v>
      </c>
      <c r="F126" s="23">
        <f>IF(P117="","",P117)</f>
        <v>19</v>
      </c>
      <c r="G126" s="293" t="str">
        <f>IF(S117="","",IF(S117="○","×",IF(S117="×","○")))</f>
        <v>×</v>
      </c>
      <c r="H126" s="44">
        <f>IF(R120="","",R120)</f>
        <v>10</v>
      </c>
      <c r="I126" s="41" t="str">
        <f t="shared" si="43"/>
        <v>-</v>
      </c>
      <c r="J126" s="23">
        <f>IF(P120="","",P120)</f>
        <v>15</v>
      </c>
      <c r="K126" s="293" t="str">
        <f>IF(S120="","",IF(S120="○","×",IF(S120="×","○")))</f>
        <v>×</v>
      </c>
      <c r="L126" s="44">
        <f>IF(R123="","",R123)</f>
        <v>9</v>
      </c>
      <c r="M126" s="41" t="str">
        <f>IF(L126="","","-")</f>
        <v>-</v>
      </c>
      <c r="N126" s="23">
        <f>IF(P123="","",P123)</f>
        <v>15</v>
      </c>
      <c r="O126" s="293" t="str">
        <f>IF(S123="","",IF(S123="○","×",IF(S123="×","○")))</f>
        <v>×</v>
      </c>
      <c r="P126" s="296"/>
      <c r="Q126" s="297"/>
      <c r="R126" s="297"/>
      <c r="S126" s="312"/>
      <c r="T126" s="305" t="s">
        <v>164</v>
      </c>
      <c r="U126" s="306"/>
      <c r="V126" s="306"/>
      <c r="W126" s="307"/>
      <c r="X126" s="3"/>
      <c r="Y126" s="27"/>
      <c r="Z126" s="28"/>
      <c r="AA126" s="27"/>
      <c r="AB126" s="29"/>
      <c r="AC126" s="28"/>
      <c r="AD126" s="28"/>
      <c r="AE126" s="29"/>
      <c r="AI126" s="50"/>
      <c r="AJ126" s="58"/>
      <c r="AK126" s="58"/>
      <c r="AL126" s="58"/>
      <c r="AM126" s="58"/>
      <c r="AN126" s="58" t="s">
        <v>129</v>
      </c>
      <c r="AO126" s="58" t="s">
        <v>129</v>
      </c>
      <c r="AP126" s="58" t="s">
        <v>129</v>
      </c>
      <c r="AQ126" s="99"/>
      <c r="AT126" s="100"/>
      <c r="AU126" s="100"/>
      <c r="AV126" s="58"/>
      <c r="AW126" s="111"/>
      <c r="AZ126" s="331" t="s">
        <v>141</v>
      </c>
      <c r="BA126" s="331"/>
      <c r="BB126" s="331"/>
      <c r="BC126" s="331"/>
      <c r="BD126" s="331"/>
      <c r="BE126" s="331"/>
      <c r="BF126" s="331"/>
      <c r="BG126" s="331"/>
      <c r="BH126" s="331"/>
      <c r="BI126" s="331"/>
      <c r="BJ126" s="331"/>
    </row>
    <row r="127" spans="2:62" ht="9" customHeight="1">
      <c r="B127" s="30" t="s">
        <v>33</v>
      </c>
      <c r="C127" s="9" t="s">
        <v>16</v>
      </c>
      <c r="D127" s="30">
        <f>IF(R118="","",R118)</f>
        <v>8</v>
      </c>
      <c r="E127" s="11" t="str">
        <f t="shared" si="42"/>
        <v>-</v>
      </c>
      <c r="F127" s="9">
        <f>IF(P118="","",P118)</f>
        <v>15</v>
      </c>
      <c r="G127" s="294" t="str">
        <f>IF(I124="","",I124)</f>
        <v>-</v>
      </c>
      <c r="H127" s="42">
        <f>IF(R121="","",R121)</f>
        <v>8</v>
      </c>
      <c r="I127" s="11" t="str">
        <f t="shared" si="43"/>
        <v>-</v>
      </c>
      <c r="J127" s="9">
        <f>IF(P121="","",P121)</f>
        <v>15</v>
      </c>
      <c r="K127" s="294">
        <f>IF(M124="","",M124)</f>
      </c>
      <c r="L127" s="45">
        <f>IF(R124="","",R124)</f>
        <v>6</v>
      </c>
      <c r="M127" s="11" t="str">
        <f>IF(L127="","","-")</f>
        <v>-</v>
      </c>
      <c r="N127" s="9">
        <f>IF(P124="","",P124)</f>
        <v>15</v>
      </c>
      <c r="O127" s="294" t="str">
        <f>IF(Q124="","",Q124)</f>
        <v>-</v>
      </c>
      <c r="P127" s="299"/>
      <c r="Q127" s="278"/>
      <c r="R127" s="278"/>
      <c r="S127" s="313"/>
      <c r="T127" s="286"/>
      <c r="U127" s="287"/>
      <c r="V127" s="287"/>
      <c r="W127" s="288"/>
      <c r="X127" s="3"/>
      <c r="Y127" s="16">
        <f>COUNTIF(D126:S128,"○")</f>
        <v>0</v>
      </c>
      <c r="Z127" s="17">
        <f>COUNTIF(D126:S128,"×")</f>
        <v>3</v>
      </c>
      <c r="AA127" s="16">
        <f>IF((R120-P120)&gt;0,1,0)+IF((R121-P121)&gt;0,1,0)+IF((R122-P122)&gt;0,1,0)+IF((R123-P123)&gt;0,1,0)+IF((R124-P124)&gt;0,1,0)+IF((R125-P125)&gt;0,1,0)+IF((R117-P117)&gt;0,1,0)+IF((R118-P118)&gt;0,1,0)+IF((R119-P119)&gt;0,1,0)</f>
        <v>1</v>
      </c>
      <c r="AB127" s="18">
        <f>IF((R120-P120)&lt;0,1,0)+IF((R121-P121)&lt;0,1,0)+IF((R122-P122)&lt;0,1,0)+IF((R123-P123)&lt;0,1,0)+IF((R124-P124)&lt;0,1,0)+IF((R125-P125)&lt;0,1,0)+IF((R117-P117)&lt;0,1,0)+IF((R118-P118)&lt;0,1,0)+IF((R119-P119)&lt;0,1,0)</f>
        <v>6</v>
      </c>
      <c r="AC127" s="17">
        <f>SUM(D126:D128,H126:H128,L126:L128,P126:P128)</f>
        <v>72</v>
      </c>
      <c r="AD127" s="17">
        <f>SUM(F126:F128,J126:J128,N126:N128,R126:R128)</f>
        <v>109</v>
      </c>
      <c r="AE127" s="18">
        <f>AC127-AD127</f>
        <v>-37</v>
      </c>
      <c r="AI127" s="325" t="s">
        <v>105</v>
      </c>
      <c r="AJ127" s="52" t="s">
        <v>69</v>
      </c>
      <c r="AK127" s="53" t="s">
        <v>59</v>
      </c>
      <c r="AL127" s="126"/>
      <c r="AM127" s="126"/>
      <c r="AN127" s="81">
        <v>1</v>
      </c>
      <c r="AO127" s="96">
        <v>15</v>
      </c>
      <c r="AP127" s="97">
        <v>11</v>
      </c>
      <c r="AQ127" s="58"/>
      <c r="AT127" s="58"/>
      <c r="AU127" s="58"/>
      <c r="AV127" s="58"/>
      <c r="AW127" s="111"/>
      <c r="AZ127" s="332"/>
      <c r="BA127" s="332"/>
      <c r="BB127" s="332"/>
      <c r="BC127" s="332"/>
      <c r="BD127" s="332"/>
      <c r="BE127" s="332"/>
      <c r="BF127" s="332"/>
      <c r="BG127" s="332"/>
      <c r="BH127" s="332"/>
      <c r="BI127" s="332"/>
      <c r="BJ127" s="332"/>
    </row>
    <row r="128" spans="2:62" ht="9" customHeight="1" thickBot="1">
      <c r="B128" s="46"/>
      <c r="C128" s="4"/>
      <c r="D128" s="46">
        <f>IF(R119="","",R119)</f>
        <v>11</v>
      </c>
      <c r="E128" s="47" t="str">
        <f t="shared" si="42"/>
        <v>-</v>
      </c>
      <c r="F128" s="48">
        <f>IF(P119="","",P119)</f>
        <v>15</v>
      </c>
      <c r="G128" s="263" t="str">
        <f>IF(I125="","",I125)</f>
        <v>-</v>
      </c>
      <c r="H128" s="49">
        <f>IF(R122="","",R122)</f>
      </c>
      <c r="I128" s="47">
        <f t="shared" si="43"/>
      </c>
      <c r="J128" s="48">
        <f>IF(P122="","",P122)</f>
      </c>
      <c r="K128" s="263">
        <f>IF(M125="","",M125)</f>
      </c>
      <c r="L128" s="49">
        <f>IF(R125="","",R125)</f>
      </c>
      <c r="M128" s="47">
        <f>IF(L128="","","-")</f>
      </c>
      <c r="N128" s="48">
        <f>IF(P125="","",P125)</f>
      </c>
      <c r="O128" s="263">
        <f>IF(Q125="","",Q125)</f>
      </c>
      <c r="P128" s="314"/>
      <c r="Q128" s="315"/>
      <c r="R128" s="315"/>
      <c r="S128" s="316"/>
      <c r="T128" s="317" t="s">
        <v>163</v>
      </c>
      <c r="U128" s="318"/>
      <c r="V128" s="319" t="s">
        <v>162</v>
      </c>
      <c r="W128" s="320"/>
      <c r="X128" s="3"/>
      <c r="Y128" s="38"/>
      <c r="Z128" s="39"/>
      <c r="AA128" s="38"/>
      <c r="AB128" s="40"/>
      <c r="AC128" s="39"/>
      <c r="AD128" s="39"/>
      <c r="AE128" s="40"/>
      <c r="AI128" s="325"/>
      <c r="AJ128" s="55" t="s">
        <v>70</v>
      </c>
      <c r="AK128" s="56" t="s">
        <v>59</v>
      </c>
      <c r="AL128" s="57"/>
      <c r="AM128" s="57"/>
      <c r="AN128" s="57"/>
      <c r="AO128" s="57"/>
      <c r="AP128" s="57"/>
      <c r="AQ128" s="57"/>
      <c r="AR128" s="127"/>
      <c r="AS128" s="127"/>
      <c r="AT128" s="57"/>
      <c r="AU128" s="67">
        <v>6</v>
      </c>
      <c r="AV128" s="67">
        <v>5</v>
      </c>
      <c r="AW128" s="184"/>
      <c r="AZ128" s="348" t="s">
        <v>194</v>
      </c>
      <c r="BA128" s="349"/>
      <c r="BB128" s="349"/>
      <c r="BC128" s="349"/>
      <c r="BD128" s="349"/>
      <c r="BE128" s="349"/>
      <c r="BF128" s="352" t="s">
        <v>196</v>
      </c>
      <c r="BG128" s="352"/>
      <c r="BH128" s="352"/>
      <c r="BI128" s="352"/>
      <c r="BJ128" s="353"/>
    </row>
    <row r="129" spans="1:62" ht="9" customHeight="1" thickBot="1">
      <c r="A129" s="343" t="s">
        <v>137</v>
      </c>
      <c r="B129" s="343"/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113"/>
      <c r="T129" s="113"/>
      <c r="U129" s="113"/>
      <c r="V129" s="113"/>
      <c r="W129" s="113"/>
      <c r="X129" s="113"/>
      <c r="Y129" s="113"/>
      <c r="Z129" s="113"/>
      <c r="AI129" s="50"/>
      <c r="AJ129" s="58"/>
      <c r="AK129" s="58"/>
      <c r="AL129" s="58"/>
      <c r="AM129" s="58"/>
      <c r="AN129" s="58"/>
      <c r="AO129" s="58"/>
      <c r="AP129" s="57"/>
      <c r="AQ129" s="58"/>
      <c r="AR129" s="127"/>
      <c r="AS129" s="127"/>
      <c r="AT129" s="58"/>
      <c r="AU129" s="321" t="s">
        <v>130</v>
      </c>
      <c r="AV129" s="321" t="s">
        <v>130</v>
      </c>
      <c r="AW129" s="322" t="s">
        <v>130</v>
      </c>
      <c r="AY129" s="111"/>
      <c r="AZ129" s="350"/>
      <c r="BA129" s="351"/>
      <c r="BB129" s="351"/>
      <c r="BC129" s="351"/>
      <c r="BD129" s="351"/>
      <c r="BE129" s="351"/>
      <c r="BF129" s="354"/>
      <c r="BG129" s="354"/>
      <c r="BH129" s="354"/>
      <c r="BI129" s="354"/>
      <c r="BJ129" s="355"/>
    </row>
    <row r="130" spans="1:62" ht="9" customHeight="1" thickBot="1" thickTop="1">
      <c r="A130" s="343"/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113"/>
      <c r="T130" s="113"/>
      <c r="U130" s="113"/>
      <c r="V130" s="113"/>
      <c r="W130" s="113"/>
      <c r="X130" s="113"/>
      <c r="Y130" s="113"/>
      <c r="Z130" s="113"/>
      <c r="AI130" s="325" t="s">
        <v>104</v>
      </c>
      <c r="AJ130" s="52" t="s">
        <v>40</v>
      </c>
      <c r="AK130" s="53" t="s">
        <v>122</v>
      </c>
      <c r="AL130" s="58"/>
      <c r="AM130" s="58"/>
      <c r="AN130" s="58"/>
      <c r="AO130" s="58"/>
      <c r="AP130" s="57"/>
      <c r="AQ130" s="58"/>
      <c r="AR130" s="127"/>
      <c r="AS130" s="127"/>
      <c r="AT130" s="58"/>
      <c r="AU130" s="321"/>
      <c r="AV130" s="321"/>
      <c r="AW130" s="321"/>
      <c r="AX130" s="180"/>
      <c r="AY130" s="182"/>
      <c r="AZ130" s="348" t="s">
        <v>197</v>
      </c>
      <c r="BA130" s="349"/>
      <c r="BB130" s="349"/>
      <c r="BC130" s="349"/>
      <c r="BD130" s="349"/>
      <c r="BE130" s="349"/>
      <c r="BF130" s="352" t="s">
        <v>196</v>
      </c>
      <c r="BG130" s="352"/>
      <c r="BH130" s="352"/>
      <c r="BI130" s="352"/>
      <c r="BJ130" s="353"/>
    </row>
    <row r="131" spans="1:62" ht="9" customHeight="1" thickTop="1">
      <c r="A131" s="325" t="s">
        <v>102</v>
      </c>
      <c r="B131" s="52" t="s">
        <v>30</v>
      </c>
      <c r="C131" s="53" t="s">
        <v>16</v>
      </c>
      <c r="D131" s="79"/>
      <c r="E131" s="57"/>
      <c r="F131" s="57"/>
      <c r="G131" s="57"/>
      <c r="H131" s="58"/>
      <c r="I131" s="58"/>
      <c r="J131" s="58"/>
      <c r="K131" s="58"/>
      <c r="L131" s="58"/>
      <c r="W131" s="116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8"/>
      <c r="AH131" s="129"/>
      <c r="AI131" s="325"/>
      <c r="AJ131" s="55" t="s">
        <v>41</v>
      </c>
      <c r="AK131" s="56" t="s">
        <v>122</v>
      </c>
      <c r="AL131" s="167"/>
      <c r="AM131" s="168"/>
      <c r="AN131" s="169">
        <v>13</v>
      </c>
      <c r="AO131" s="169">
        <v>15</v>
      </c>
      <c r="AP131" s="169">
        <v>15</v>
      </c>
      <c r="AQ131" s="166"/>
      <c r="AR131" s="127"/>
      <c r="AS131" s="127"/>
      <c r="AT131" s="57"/>
      <c r="AU131" s="67">
        <v>15</v>
      </c>
      <c r="AV131" s="67">
        <v>15</v>
      </c>
      <c r="AW131" s="185"/>
      <c r="AX131" s="183"/>
      <c r="AY131" s="115"/>
      <c r="AZ131" s="350"/>
      <c r="BA131" s="351"/>
      <c r="BB131" s="351"/>
      <c r="BC131" s="351"/>
      <c r="BD131" s="351"/>
      <c r="BE131" s="351"/>
      <c r="BF131" s="354"/>
      <c r="BG131" s="354"/>
      <c r="BH131" s="354"/>
      <c r="BI131" s="354"/>
      <c r="BJ131" s="355"/>
    </row>
    <row r="132" spans="1:51" ht="9" customHeight="1">
      <c r="A132" s="325"/>
      <c r="B132" s="55" t="s">
        <v>31</v>
      </c>
      <c r="C132" s="56" t="s">
        <v>16</v>
      </c>
      <c r="D132" s="86"/>
      <c r="E132" s="86"/>
      <c r="F132" s="93">
        <v>18</v>
      </c>
      <c r="G132" s="93">
        <v>8</v>
      </c>
      <c r="H132" s="94"/>
      <c r="I132" s="58"/>
      <c r="J132" s="58"/>
      <c r="K132" s="58"/>
      <c r="L132" s="58"/>
      <c r="P132" s="331" t="s">
        <v>15</v>
      </c>
      <c r="Q132" s="331"/>
      <c r="R132" s="331"/>
      <c r="S132" s="331"/>
      <c r="W132" s="119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1"/>
      <c r="AH132" s="129"/>
      <c r="AI132" s="51"/>
      <c r="AJ132" s="58"/>
      <c r="AK132" s="58"/>
      <c r="AL132" s="58"/>
      <c r="AM132" s="58"/>
      <c r="AN132" s="58" t="s">
        <v>129</v>
      </c>
      <c r="AO132" s="58" t="s">
        <v>129</v>
      </c>
      <c r="AP132" s="58" t="s">
        <v>129</v>
      </c>
      <c r="AQ132" s="187"/>
      <c r="AR132" s="110"/>
      <c r="AS132" s="110"/>
      <c r="AT132" s="95"/>
      <c r="AU132" s="95"/>
      <c r="AV132" s="57"/>
      <c r="AW132" s="115"/>
      <c r="AX132" s="183"/>
      <c r="AY132" s="115"/>
    </row>
    <row r="133" spans="1:62" ht="9" customHeight="1">
      <c r="A133" s="50"/>
      <c r="B133" s="58"/>
      <c r="C133" s="58"/>
      <c r="D133" s="321"/>
      <c r="E133" s="321"/>
      <c r="F133" s="321" t="s">
        <v>130</v>
      </c>
      <c r="G133" s="321" t="s">
        <v>130</v>
      </c>
      <c r="H133" s="322" t="s">
        <v>130</v>
      </c>
      <c r="I133" s="58"/>
      <c r="J133" s="58"/>
      <c r="K133" s="58"/>
      <c r="L133" s="58"/>
      <c r="P133" s="331"/>
      <c r="Q133" s="331"/>
      <c r="R133" s="331"/>
      <c r="S133" s="331"/>
      <c r="W133" s="119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1"/>
      <c r="AH133" s="129"/>
      <c r="AI133" s="339" t="s">
        <v>103</v>
      </c>
      <c r="AJ133" s="52" t="s">
        <v>38</v>
      </c>
      <c r="AK133" s="53" t="s">
        <v>122</v>
      </c>
      <c r="AL133" s="126"/>
      <c r="AM133" s="126"/>
      <c r="AN133" s="81">
        <v>15</v>
      </c>
      <c r="AO133" s="96">
        <v>11</v>
      </c>
      <c r="AP133" s="97">
        <v>10</v>
      </c>
      <c r="AQ133" s="79"/>
      <c r="AR133" s="115"/>
      <c r="AS133" s="93">
        <v>12</v>
      </c>
      <c r="AT133" s="93">
        <v>10</v>
      </c>
      <c r="AU133" s="94"/>
      <c r="AV133" s="57"/>
      <c r="AW133" s="115"/>
      <c r="AX133" s="183"/>
      <c r="AY133" s="115"/>
      <c r="AZ133" s="331" t="s">
        <v>142</v>
      </c>
      <c r="BA133" s="331"/>
      <c r="BB133" s="331"/>
      <c r="BC133" s="331"/>
      <c r="BD133" s="331"/>
      <c r="BE133" s="331"/>
      <c r="BF133" s="331"/>
      <c r="BG133" s="331"/>
      <c r="BH133" s="331"/>
      <c r="BI133" s="331"/>
      <c r="BJ133" s="331"/>
    </row>
    <row r="134" spans="1:62" ht="9" customHeight="1" thickBot="1">
      <c r="A134" s="50"/>
      <c r="B134" s="58"/>
      <c r="C134" s="58"/>
      <c r="D134" s="321"/>
      <c r="E134" s="321"/>
      <c r="F134" s="321"/>
      <c r="G134" s="321"/>
      <c r="H134" s="321"/>
      <c r="I134" s="163"/>
      <c r="J134" s="100"/>
      <c r="K134" s="100"/>
      <c r="L134" s="100"/>
      <c r="M134" s="109"/>
      <c r="P134" s="330" t="s">
        <v>110</v>
      </c>
      <c r="Q134" s="330"/>
      <c r="R134" s="330"/>
      <c r="S134" s="330"/>
      <c r="T134" s="330"/>
      <c r="U134" s="330"/>
      <c r="V134" s="346"/>
      <c r="W134" s="132"/>
      <c r="X134" s="133"/>
      <c r="Y134" s="133"/>
      <c r="Z134" s="133"/>
      <c r="AA134" s="133"/>
      <c r="AB134" s="120"/>
      <c r="AC134" s="120"/>
      <c r="AD134" s="120"/>
      <c r="AE134" s="120"/>
      <c r="AF134" s="120"/>
      <c r="AG134" s="121"/>
      <c r="AH134" s="129"/>
      <c r="AI134" s="339"/>
      <c r="AJ134" s="55" t="s">
        <v>39</v>
      </c>
      <c r="AK134" s="56" t="s">
        <v>122</v>
      </c>
      <c r="AL134" s="58"/>
      <c r="AM134" s="58"/>
      <c r="AN134" s="58"/>
      <c r="AO134" s="58"/>
      <c r="AP134" s="58"/>
      <c r="AQ134" s="321"/>
      <c r="AR134" s="321"/>
      <c r="AS134" s="321" t="s">
        <v>130</v>
      </c>
      <c r="AT134" s="321" t="s">
        <v>130</v>
      </c>
      <c r="AU134" s="322" t="s">
        <v>130</v>
      </c>
      <c r="AV134" s="79"/>
      <c r="AW134" s="115"/>
      <c r="AX134" s="183"/>
      <c r="AY134" s="115"/>
      <c r="AZ134" s="332"/>
      <c r="BA134" s="332"/>
      <c r="BB134" s="332"/>
      <c r="BC134" s="332"/>
      <c r="BD134" s="332"/>
      <c r="BE134" s="332"/>
      <c r="BF134" s="332"/>
      <c r="BG134" s="332"/>
      <c r="BH134" s="332"/>
      <c r="BI134" s="332"/>
      <c r="BJ134" s="332"/>
    </row>
    <row r="135" spans="1:62" ht="9" customHeight="1" thickBot="1" thickTop="1">
      <c r="A135" s="325" t="s">
        <v>105</v>
      </c>
      <c r="B135" s="52" t="s">
        <v>9</v>
      </c>
      <c r="C135" s="53" t="s">
        <v>119</v>
      </c>
      <c r="D135" s="160"/>
      <c r="E135" s="161"/>
      <c r="F135" s="162">
        <v>20</v>
      </c>
      <c r="G135" s="162">
        <v>15</v>
      </c>
      <c r="H135" s="162"/>
      <c r="I135" s="164"/>
      <c r="J135" s="58"/>
      <c r="K135" s="58"/>
      <c r="L135" s="58"/>
      <c r="M135" s="111"/>
      <c r="P135" s="347"/>
      <c r="Q135" s="347"/>
      <c r="R135" s="347"/>
      <c r="S135" s="347"/>
      <c r="T135" s="347"/>
      <c r="U135" s="347"/>
      <c r="V135" s="347"/>
      <c r="W135" s="132"/>
      <c r="X135" s="133"/>
      <c r="Y135" s="133"/>
      <c r="Z135" s="133"/>
      <c r="AA135" s="133"/>
      <c r="AB135" s="120"/>
      <c r="AC135" s="120"/>
      <c r="AD135" s="120"/>
      <c r="AE135" s="120"/>
      <c r="AF135" s="120"/>
      <c r="AG135" s="121"/>
      <c r="AH135" s="129"/>
      <c r="AI135" s="50"/>
      <c r="AJ135" s="58"/>
      <c r="AK135" s="58"/>
      <c r="AL135" s="58"/>
      <c r="AM135" s="58"/>
      <c r="AN135" s="58"/>
      <c r="AO135" s="58"/>
      <c r="AP135" s="58"/>
      <c r="AQ135" s="321"/>
      <c r="AR135" s="321"/>
      <c r="AS135" s="321"/>
      <c r="AT135" s="321"/>
      <c r="AU135" s="321"/>
      <c r="AV135" s="165"/>
      <c r="AW135" s="182"/>
      <c r="AZ135" s="348" t="s">
        <v>198</v>
      </c>
      <c r="BA135" s="349"/>
      <c r="BB135" s="349"/>
      <c r="BC135" s="349"/>
      <c r="BD135" s="349"/>
      <c r="BE135" s="349"/>
      <c r="BF135" s="352" t="s">
        <v>200</v>
      </c>
      <c r="BG135" s="352"/>
      <c r="BH135" s="352"/>
      <c r="BI135" s="352"/>
      <c r="BJ135" s="353"/>
    </row>
    <row r="136" spans="1:62" ht="9" customHeight="1" thickBot="1" thickTop="1">
      <c r="A136" s="325"/>
      <c r="B136" s="55" t="s">
        <v>10</v>
      </c>
      <c r="C136" s="56" t="s">
        <v>119</v>
      </c>
      <c r="D136" s="57"/>
      <c r="E136" s="57"/>
      <c r="F136" s="57"/>
      <c r="G136" s="57"/>
      <c r="H136" s="57"/>
      <c r="I136" s="57"/>
      <c r="J136" s="57"/>
      <c r="K136" s="67">
        <v>12</v>
      </c>
      <c r="L136" s="67">
        <v>6</v>
      </c>
      <c r="M136" s="75"/>
      <c r="P136" s="348" t="s">
        <v>185</v>
      </c>
      <c r="Q136" s="349"/>
      <c r="R136" s="349"/>
      <c r="S136" s="349"/>
      <c r="T136" s="349"/>
      <c r="U136" s="349"/>
      <c r="V136" s="349"/>
      <c r="W136" s="141"/>
      <c r="X136" s="142"/>
      <c r="Y136" s="142"/>
      <c r="Z136" s="142"/>
      <c r="AA136" s="142"/>
      <c r="AB136" s="120"/>
      <c r="AC136" s="120"/>
      <c r="AD136" s="120"/>
      <c r="AE136" s="120"/>
      <c r="AF136" s="120"/>
      <c r="AG136" s="121"/>
      <c r="AH136" s="129"/>
      <c r="AI136" s="325" t="s">
        <v>106</v>
      </c>
      <c r="AJ136" s="52" t="s">
        <v>13</v>
      </c>
      <c r="AK136" s="53" t="s">
        <v>195</v>
      </c>
      <c r="AL136" s="174"/>
      <c r="AM136" s="175"/>
      <c r="AN136" s="175"/>
      <c r="AO136" s="175"/>
      <c r="AP136" s="175"/>
      <c r="AQ136" s="161"/>
      <c r="AR136" s="176"/>
      <c r="AS136" s="162">
        <v>15</v>
      </c>
      <c r="AT136" s="162">
        <v>15</v>
      </c>
      <c r="AU136" s="162"/>
      <c r="AV136" s="166"/>
      <c r="AW136" s="115"/>
      <c r="AZ136" s="350"/>
      <c r="BA136" s="351"/>
      <c r="BB136" s="351"/>
      <c r="BC136" s="351"/>
      <c r="BD136" s="351"/>
      <c r="BE136" s="351"/>
      <c r="BF136" s="354"/>
      <c r="BG136" s="354"/>
      <c r="BH136" s="354"/>
      <c r="BI136" s="354"/>
      <c r="BJ136" s="355"/>
    </row>
    <row r="137" spans="1:62" ht="9" customHeight="1" thickBot="1" thickTop="1">
      <c r="A137" s="50"/>
      <c r="B137" s="58"/>
      <c r="C137" s="58"/>
      <c r="D137" s="58"/>
      <c r="E137" s="58"/>
      <c r="F137" s="58"/>
      <c r="G137" s="58"/>
      <c r="H137" s="57"/>
      <c r="I137" s="321"/>
      <c r="J137" s="321"/>
      <c r="K137" s="321" t="s">
        <v>130</v>
      </c>
      <c r="L137" s="321" t="s">
        <v>130</v>
      </c>
      <c r="M137" s="322" t="s">
        <v>130</v>
      </c>
      <c r="O137" s="111"/>
      <c r="P137" s="350"/>
      <c r="Q137" s="351"/>
      <c r="R137" s="351"/>
      <c r="S137" s="351"/>
      <c r="T137" s="351"/>
      <c r="U137" s="351"/>
      <c r="V137" s="351"/>
      <c r="W137" s="141"/>
      <c r="X137" s="142"/>
      <c r="Y137" s="142"/>
      <c r="Z137" s="142"/>
      <c r="AA137" s="142"/>
      <c r="AB137" s="120"/>
      <c r="AC137" s="120"/>
      <c r="AD137" s="120"/>
      <c r="AE137" s="120"/>
      <c r="AF137" s="120"/>
      <c r="AG137" s="121"/>
      <c r="AH137" s="129"/>
      <c r="AI137" s="325"/>
      <c r="AJ137" s="55" t="s">
        <v>14</v>
      </c>
      <c r="AK137" s="56" t="s">
        <v>195</v>
      </c>
      <c r="AL137" s="58"/>
      <c r="AM137" s="58"/>
      <c r="AN137" s="58"/>
      <c r="AO137" s="58"/>
      <c r="AP137" s="58"/>
      <c r="AQ137" s="57"/>
      <c r="AR137" s="115"/>
      <c r="AS137" s="115"/>
      <c r="AT137" s="57"/>
      <c r="AU137" s="57"/>
      <c r="AV137" s="57"/>
      <c r="AZ137" s="348" t="s">
        <v>199</v>
      </c>
      <c r="BA137" s="349"/>
      <c r="BB137" s="349"/>
      <c r="BC137" s="349"/>
      <c r="BD137" s="349"/>
      <c r="BE137" s="349"/>
      <c r="BF137" s="352" t="s">
        <v>200</v>
      </c>
      <c r="BG137" s="352"/>
      <c r="BH137" s="352"/>
      <c r="BI137" s="352"/>
      <c r="BJ137" s="353"/>
    </row>
    <row r="138" spans="1:62" ht="9" customHeight="1" thickTop="1">
      <c r="A138" s="50"/>
      <c r="B138" s="58"/>
      <c r="C138" s="58"/>
      <c r="D138" s="58"/>
      <c r="E138" s="58"/>
      <c r="F138" s="58"/>
      <c r="G138" s="58"/>
      <c r="H138" s="57"/>
      <c r="I138" s="321"/>
      <c r="J138" s="321"/>
      <c r="K138" s="321"/>
      <c r="L138" s="321"/>
      <c r="M138" s="321"/>
      <c r="N138" s="180"/>
      <c r="O138" s="181"/>
      <c r="P138" s="349" t="s">
        <v>186</v>
      </c>
      <c r="Q138" s="349"/>
      <c r="R138" s="349"/>
      <c r="S138" s="349"/>
      <c r="T138" s="349"/>
      <c r="U138" s="349"/>
      <c r="V138" s="349"/>
      <c r="W138" s="153"/>
      <c r="X138" s="154"/>
      <c r="Y138" s="154"/>
      <c r="Z138" s="154"/>
      <c r="AA138" s="154"/>
      <c r="AB138" s="123"/>
      <c r="AC138" s="123"/>
      <c r="AD138" s="123"/>
      <c r="AE138" s="123"/>
      <c r="AF138" s="123"/>
      <c r="AG138" s="124"/>
      <c r="AH138" s="129"/>
      <c r="AZ138" s="350"/>
      <c r="BA138" s="368"/>
      <c r="BB138" s="368"/>
      <c r="BC138" s="368"/>
      <c r="BD138" s="368"/>
      <c r="BE138" s="368"/>
      <c r="BF138" s="360"/>
      <c r="BG138" s="360"/>
      <c r="BH138" s="360"/>
      <c r="BI138" s="360"/>
      <c r="BJ138" s="361"/>
    </row>
    <row r="139" spans="1:65" ht="9" customHeight="1">
      <c r="A139" s="325" t="s">
        <v>103</v>
      </c>
      <c r="B139" s="52" t="s">
        <v>7</v>
      </c>
      <c r="C139" s="53" t="s">
        <v>119</v>
      </c>
      <c r="D139" s="57"/>
      <c r="E139" s="57"/>
      <c r="F139" s="57"/>
      <c r="G139" s="57"/>
      <c r="H139" s="57"/>
      <c r="I139" s="57"/>
      <c r="J139" s="57"/>
      <c r="K139" s="67">
        <v>15</v>
      </c>
      <c r="L139" s="67">
        <v>15</v>
      </c>
      <c r="M139" s="177"/>
      <c r="P139" s="350"/>
      <c r="Q139" s="351"/>
      <c r="R139" s="351"/>
      <c r="S139" s="351"/>
      <c r="T139" s="351"/>
      <c r="U139" s="351"/>
      <c r="V139" s="351"/>
      <c r="W139" s="155"/>
      <c r="X139" s="140"/>
      <c r="Y139" s="140"/>
      <c r="Z139" s="140"/>
      <c r="AA139" s="140"/>
      <c r="AB139" s="129"/>
      <c r="AC139" s="129"/>
      <c r="AD139" s="129"/>
      <c r="AE139" s="129"/>
      <c r="AF139" s="129"/>
      <c r="AG139" s="129"/>
      <c r="AH139" s="129"/>
      <c r="BA139" s="116"/>
      <c r="BB139" s="117"/>
      <c r="BC139" s="117"/>
      <c r="BD139" s="117"/>
      <c r="BE139" s="117"/>
      <c r="BF139" s="117"/>
      <c r="BG139" s="117"/>
      <c r="BH139" s="117"/>
      <c r="BI139" s="117"/>
      <c r="BJ139" s="117"/>
      <c r="BK139" s="117"/>
      <c r="BL139" s="117"/>
      <c r="BM139" s="118"/>
    </row>
    <row r="140" spans="1:65" ht="9" customHeight="1">
      <c r="A140" s="325"/>
      <c r="B140" s="55" t="s">
        <v>8</v>
      </c>
      <c r="C140" s="56" t="s">
        <v>119</v>
      </c>
      <c r="D140" s="86"/>
      <c r="E140" s="86"/>
      <c r="F140" s="93">
        <v>10</v>
      </c>
      <c r="G140" s="93">
        <v>10</v>
      </c>
      <c r="H140" s="94"/>
      <c r="I140" s="57"/>
      <c r="J140" s="57"/>
      <c r="K140" s="57"/>
      <c r="L140" s="57"/>
      <c r="M140" s="178"/>
      <c r="P140" s="159"/>
      <c r="Q140" s="159"/>
      <c r="R140" s="159"/>
      <c r="S140" s="159"/>
      <c r="T140" s="159"/>
      <c r="U140" s="159"/>
      <c r="V140" s="159"/>
      <c r="W140" s="116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8"/>
      <c r="AH140" s="129"/>
      <c r="BA140" s="119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1"/>
    </row>
    <row r="141" spans="1:65" ht="9" customHeight="1" thickBot="1">
      <c r="A141" s="50"/>
      <c r="B141" s="58"/>
      <c r="C141" s="58"/>
      <c r="D141" s="321"/>
      <c r="E141" s="321"/>
      <c r="F141" s="321" t="s">
        <v>130</v>
      </c>
      <c r="G141" s="321" t="s">
        <v>130</v>
      </c>
      <c r="H141" s="322" t="s">
        <v>130</v>
      </c>
      <c r="I141" s="57"/>
      <c r="J141" s="161"/>
      <c r="K141" s="161"/>
      <c r="L141" s="161"/>
      <c r="M141" s="179"/>
      <c r="P141" s="330" t="s">
        <v>112</v>
      </c>
      <c r="Q141" s="340"/>
      <c r="R141" s="340"/>
      <c r="S141" s="340"/>
      <c r="T141" s="340"/>
      <c r="U141" s="340"/>
      <c r="V141" s="340"/>
      <c r="W141" s="132"/>
      <c r="X141" s="133"/>
      <c r="Y141" s="133"/>
      <c r="Z141" s="133"/>
      <c r="AA141" s="133"/>
      <c r="AB141" s="120"/>
      <c r="AC141" s="120"/>
      <c r="AD141" s="120"/>
      <c r="AE141" s="120"/>
      <c r="AF141" s="120"/>
      <c r="AG141" s="121"/>
      <c r="AH141" s="129"/>
      <c r="BA141" s="119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1"/>
    </row>
    <row r="142" spans="1:65" ht="9" customHeight="1" thickTop="1">
      <c r="A142" s="50"/>
      <c r="B142" s="58"/>
      <c r="C142" s="58"/>
      <c r="D142" s="321"/>
      <c r="E142" s="321"/>
      <c r="F142" s="321"/>
      <c r="G142" s="321"/>
      <c r="H142" s="321"/>
      <c r="I142" s="165"/>
      <c r="J142" s="57"/>
      <c r="K142" s="57"/>
      <c r="L142" s="57"/>
      <c r="P142" s="341"/>
      <c r="Q142" s="341"/>
      <c r="R142" s="341"/>
      <c r="S142" s="341"/>
      <c r="T142" s="341"/>
      <c r="U142" s="341"/>
      <c r="V142" s="341"/>
      <c r="W142" s="132"/>
      <c r="X142" s="133"/>
      <c r="Y142" s="133"/>
      <c r="Z142" s="133"/>
      <c r="AA142" s="133"/>
      <c r="AB142" s="120"/>
      <c r="AC142" s="120"/>
      <c r="AD142" s="120"/>
      <c r="AE142" s="120"/>
      <c r="AF142" s="120"/>
      <c r="AG142" s="121"/>
      <c r="AH142" s="129"/>
      <c r="BA142" s="119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1"/>
    </row>
    <row r="143" spans="1:65" ht="9" customHeight="1" thickBot="1">
      <c r="A143" s="325" t="s">
        <v>104</v>
      </c>
      <c r="B143" s="52" t="s">
        <v>66</v>
      </c>
      <c r="C143" s="53" t="s">
        <v>59</v>
      </c>
      <c r="D143" s="160"/>
      <c r="E143" s="161"/>
      <c r="F143" s="162">
        <v>15</v>
      </c>
      <c r="G143" s="162">
        <v>15</v>
      </c>
      <c r="H143" s="162"/>
      <c r="I143" s="166"/>
      <c r="J143" s="57"/>
      <c r="K143" s="57"/>
      <c r="L143" s="57"/>
      <c r="P143" s="348" t="s">
        <v>187</v>
      </c>
      <c r="Q143" s="349"/>
      <c r="R143" s="349"/>
      <c r="S143" s="349"/>
      <c r="T143" s="349"/>
      <c r="U143" s="349"/>
      <c r="V143" s="366"/>
      <c r="W143" s="141"/>
      <c r="X143" s="142"/>
      <c r="Y143" s="142"/>
      <c r="Z143" s="142"/>
      <c r="AA143" s="142"/>
      <c r="AB143" s="120"/>
      <c r="AC143" s="120"/>
      <c r="AD143" s="120"/>
      <c r="AE143" s="120"/>
      <c r="AF143" s="120"/>
      <c r="AG143" s="121"/>
      <c r="AH143" s="129"/>
      <c r="BA143" s="119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1"/>
    </row>
    <row r="144" spans="1:65" ht="9" customHeight="1" thickTop="1">
      <c r="A144" s="325"/>
      <c r="B144" s="55" t="s">
        <v>4</v>
      </c>
      <c r="C144" s="56" t="s">
        <v>59</v>
      </c>
      <c r="D144" s="57"/>
      <c r="E144" s="57"/>
      <c r="F144" s="57"/>
      <c r="G144" s="57"/>
      <c r="H144" s="57"/>
      <c r="I144" s="57"/>
      <c r="J144" s="57"/>
      <c r="K144" s="57"/>
      <c r="L144" s="57"/>
      <c r="P144" s="350"/>
      <c r="Q144" s="351"/>
      <c r="R144" s="351"/>
      <c r="S144" s="351"/>
      <c r="T144" s="351"/>
      <c r="U144" s="351"/>
      <c r="V144" s="367"/>
      <c r="W144" s="141"/>
      <c r="X144" s="142"/>
      <c r="Y144" s="142"/>
      <c r="Z144" s="142"/>
      <c r="AA144" s="142"/>
      <c r="AB144" s="120"/>
      <c r="AC144" s="120"/>
      <c r="AD144" s="120"/>
      <c r="AE144" s="120"/>
      <c r="AF144" s="120"/>
      <c r="AG144" s="121"/>
      <c r="AH144" s="129"/>
      <c r="BA144" s="119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1"/>
    </row>
    <row r="145" spans="16:65" ht="9" customHeight="1">
      <c r="P145" s="348" t="s">
        <v>188</v>
      </c>
      <c r="Q145" s="349"/>
      <c r="R145" s="349"/>
      <c r="S145" s="349"/>
      <c r="T145" s="349"/>
      <c r="U145" s="349"/>
      <c r="V145" s="366"/>
      <c r="W145" s="141"/>
      <c r="X145" s="142"/>
      <c r="Y145" s="142"/>
      <c r="Z145" s="142"/>
      <c r="AA145" s="142"/>
      <c r="AB145" s="120"/>
      <c r="AC145" s="120"/>
      <c r="AD145" s="120"/>
      <c r="AE145" s="120"/>
      <c r="AF145" s="120"/>
      <c r="AG145" s="121"/>
      <c r="AH145" s="129"/>
      <c r="BA145" s="119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1"/>
    </row>
    <row r="146" spans="16:65" ht="9" customHeight="1">
      <c r="P146" s="350"/>
      <c r="Q146" s="351"/>
      <c r="R146" s="351"/>
      <c r="S146" s="351"/>
      <c r="T146" s="351"/>
      <c r="U146" s="351"/>
      <c r="V146" s="367"/>
      <c r="W146" s="141"/>
      <c r="X146" s="142"/>
      <c r="Y146" s="142"/>
      <c r="Z146" s="142"/>
      <c r="AA146" s="142"/>
      <c r="AB146" s="120"/>
      <c r="AC146" s="120"/>
      <c r="AD146" s="120"/>
      <c r="AE146" s="120"/>
      <c r="AF146" s="120"/>
      <c r="AG146" s="121"/>
      <c r="AH146" s="129"/>
      <c r="BA146" s="119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1"/>
    </row>
    <row r="147" spans="23:65" ht="9" customHeight="1">
      <c r="W147" s="122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4"/>
      <c r="AH147" s="129"/>
      <c r="BA147" s="122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4"/>
    </row>
    <row r="148" spans="23:34" ht="9" customHeight="1"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</row>
    <row r="149" ht="9" customHeight="1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</sheetData>
  <mergeCells count="566">
    <mergeCell ref="P145:V146"/>
    <mergeCell ref="P90:V91"/>
    <mergeCell ref="P92:V93"/>
    <mergeCell ref="BA55:BA57"/>
    <mergeCell ref="AZ137:BE138"/>
    <mergeCell ref="AI133:AI134"/>
    <mergeCell ref="AS134:AS135"/>
    <mergeCell ref="P143:V144"/>
    <mergeCell ref="AT134:AT135"/>
    <mergeCell ref="AU134:AU135"/>
    <mergeCell ref="BF55:BI56"/>
    <mergeCell ref="BF57:BG57"/>
    <mergeCell ref="BH57:BI57"/>
    <mergeCell ref="BB55:BE57"/>
    <mergeCell ref="BB41:BE41"/>
    <mergeCell ref="BB42:BE42"/>
    <mergeCell ref="AO55:AO57"/>
    <mergeCell ref="BE43:BE45"/>
    <mergeCell ref="BE46:BE48"/>
    <mergeCell ref="BE49:BE51"/>
    <mergeCell ref="BE52:BE54"/>
    <mergeCell ref="AS55:AS57"/>
    <mergeCell ref="AW55:AW57"/>
    <mergeCell ref="BA43:BA45"/>
    <mergeCell ref="BF137:BJ138"/>
    <mergeCell ref="U5:Z6"/>
    <mergeCell ref="U7:Z8"/>
    <mergeCell ref="AZ126:BJ127"/>
    <mergeCell ref="AZ133:BJ134"/>
    <mergeCell ref="AZ135:BE136"/>
    <mergeCell ref="BF135:BJ136"/>
    <mergeCell ref="AZ128:BE129"/>
    <mergeCell ref="AZ130:BE131"/>
    <mergeCell ref="BF128:BJ129"/>
    <mergeCell ref="U3:Z4"/>
    <mergeCell ref="AI118:AX119"/>
    <mergeCell ref="AI28:AJ29"/>
    <mergeCell ref="AI59:AJ60"/>
    <mergeCell ref="U9:Z10"/>
    <mergeCell ref="U11:Z12"/>
    <mergeCell ref="U13:Z14"/>
    <mergeCell ref="P83:V84"/>
    <mergeCell ref="P85:V86"/>
    <mergeCell ref="P81:V82"/>
    <mergeCell ref="BF130:BJ131"/>
    <mergeCell ref="AT123:AT124"/>
    <mergeCell ref="AU123:AU124"/>
    <mergeCell ref="AI130:AI131"/>
    <mergeCell ref="AI127:AI128"/>
    <mergeCell ref="AS123:AS124"/>
    <mergeCell ref="AU129:AU130"/>
    <mergeCell ref="AV129:AV130"/>
    <mergeCell ref="AW129:AW130"/>
    <mergeCell ref="L137:L138"/>
    <mergeCell ref="M137:M138"/>
    <mergeCell ref="AI136:AI137"/>
    <mergeCell ref="P138:V139"/>
    <mergeCell ref="D141:E142"/>
    <mergeCell ref="G141:G142"/>
    <mergeCell ref="H141:H142"/>
    <mergeCell ref="G80:G81"/>
    <mergeCell ref="H80:H81"/>
    <mergeCell ref="A129:R130"/>
    <mergeCell ref="L123:O125"/>
    <mergeCell ref="G120:G122"/>
    <mergeCell ref="H120:K122"/>
    <mergeCell ref="O120:O122"/>
    <mergeCell ref="A73:A75"/>
    <mergeCell ref="P88:V89"/>
    <mergeCell ref="P134:V135"/>
    <mergeCell ref="P136:V137"/>
    <mergeCell ref="P132:S133"/>
    <mergeCell ref="P79:S80"/>
    <mergeCell ref="G133:G134"/>
    <mergeCell ref="H133:H134"/>
    <mergeCell ref="I137:J138"/>
    <mergeCell ref="T125:U125"/>
    <mergeCell ref="P141:V142"/>
    <mergeCell ref="A35:B36"/>
    <mergeCell ref="B37:B38"/>
    <mergeCell ref="B39:B40"/>
    <mergeCell ref="K35:P36"/>
    <mergeCell ref="A76:O77"/>
    <mergeCell ref="A90:A91"/>
    <mergeCell ref="F80:F81"/>
    <mergeCell ref="F88:F89"/>
    <mergeCell ref="K37:P38"/>
    <mergeCell ref="AI121:AI122"/>
    <mergeCell ref="AI124:AI125"/>
    <mergeCell ref="D133:E134"/>
    <mergeCell ref="AQ123:AR124"/>
    <mergeCell ref="T122:U122"/>
    <mergeCell ref="V122:W122"/>
    <mergeCell ref="T126:W127"/>
    <mergeCell ref="V125:W125"/>
    <mergeCell ref="AQ134:AR135"/>
    <mergeCell ref="AO110:AO112"/>
    <mergeCell ref="A143:A144"/>
    <mergeCell ref="A139:A140"/>
    <mergeCell ref="F141:F142"/>
    <mergeCell ref="T128:U128"/>
    <mergeCell ref="V128:W128"/>
    <mergeCell ref="O126:O128"/>
    <mergeCell ref="P126:S128"/>
    <mergeCell ref="S123:S125"/>
    <mergeCell ref="T120:W121"/>
    <mergeCell ref="K39:P40"/>
    <mergeCell ref="A135:A136"/>
    <mergeCell ref="K137:K138"/>
    <mergeCell ref="A131:A132"/>
    <mergeCell ref="F133:F134"/>
    <mergeCell ref="K84:K85"/>
    <mergeCell ref="G123:G125"/>
    <mergeCell ref="K123:K125"/>
    <mergeCell ref="G126:G128"/>
    <mergeCell ref="K126:K128"/>
    <mergeCell ref="AS28:AX29"/>
    <mergeCell ref="AJ30:AJ31"/>
    <mergeCell ref="AS30:AX31"/>
    <mergeCell ref="AJ32:AJ33"/>
    <mergeCell ref="AS32:AX33"/>
    <mergeCell ref="AS59:AX60"/>
    <mergeCell ref="AO2:AY3"/>
    <mergeCell ref="AO4:AT5"/>
    <mergeCell ref="AU4:AY5"/>
    <mergeCell ref="AO6:AT7"/>
    <mergeCell ref="AU6:AY7"/>
    <mergeCell ref="AL43:AO45"/>
    <mergeCell ref="AS43:AS45"/>
    <mergeCell ref="AW43:AW45"/>
    <mergeCell ref="AO21:AO23"/>
    <mergeCell ref="AJ61:AJ62"/>
    <mergeCell ref="AS61:AX62"/>
    <mergeCell ref="AJ63:AJ64"/>
    <mergeCell ref="AS63:AX64"/>
    <mergeCell ref="AJ3:AK4"/>
    <mergeCell ref="A78:A79"/>
    <mergeCell ref="A82:A83"/>
    <mergeCell ref="A86:A87"/>
    <mergeCell ref="AJ87:AK88"/>
    <mergeCell ref="AJ72:AK73"/>
    <mergeCell ref="AJ13:AK14"/>
    <mergeCell ref="T70:W71"/>
    <mergeCell ref="T72:U72"/>
    <mergeCell ref="V72:W72"/>
    <mergeCell ref="BB113:BE114"/>
    <mergeCell ref="BB115:BC115"/>
    <mergeCell ref="BD115:BE115"/>
    <mergeCell ref="AS110:AS112"/>
    <mergeCell ref="AT110:AW112"/>
    <mergeCell ref="BA110:BA112"/>
    <mergeCell ref="AO113:AO115"/>
    <mergeCell ref="AS113:AS115"/>
    <mergeCell ref="AW113:AW115"/>
    <mergeCell ref="AX113:BA115"/>
    <mergeCell ref="BB104:BE105"/>
    <mergeCell ref="BB106:BC106"/>
    <mergeCell ref="BD106:BE106"/>
    <mergeCell ref="BB107:BE108"/>
    <mergeCell ref="BB109:BC109"/>
    <mergeCell ref="BD109:BE109"/>
    <mergeCell ref="BB110:BE111"/>
    <mergeCell ref="BB112:BC112"/>
    <mergeCell ref="BD112:BE112"/>
    <mergeCell ref="AO107:AO109"/>
    <mergeCell ref="AP107:AS109"/>
    <mergeCell ref="AW107:AW109"/>
    <mergeCell ref="BA107:BA109"/>
    <mergeCell ref="AL104:AO106"/>
    <mergeCell ref="AS104:AS106"/>
    <mergeCell ref="AW104:AW106"/>
    <mergeCell ref="BA104:BA106"/>
    <mergeCell ref="BK102:BM102"/>
    <mergeCell ref="AL103:AO103"/>
    <mergeCell ref="AP103:AS103"/>
    <mergeCell ref="AT103:AW103"/>
    <mergeCell ref="AX103:BA103"/>
    <mergeCell ref="BB103:BE103"/>
    <mergeCell ref="AX102:BA102"/>
    <mergeCell ref="BB102:BE102"/>
    <mergeCell ref="BG102:BH102"/>
    <mergeCell ref="BI102:BJ102"/>
    <mergeCell ref="AJ102:AK103"/>
    <mergeCell ref="AL102:AO102"/>
    <mergeCell ref="AP102:AS102"/>
    <mergeCell ref="AT102:AW102"/>
    <mergeCell ref="BB95:BE96"/>
    <mergeCell ref="BB97:BC97"/>
    <mergeCell ref="BD97:BE97"/>
    <mergeCell ref="AO98:AO100"/>
    <mergeCell ref="AS98:AS100"/>
    <mergeCell ref="AW98:AW100"/>
    <mergeCell ref="AX98:BA100"/>
    <mergeCell ref="BB98:BE99"/>
    <mergeCell ref="BB100:BC100"/>
    <mergeCell ref="BD100:BE100"/>
    <mergeCell ref="AO95:AO97"/>
    <mergeCell ref="AS95:AS97"/>
    <mergeCell ref="AT95:AW97"/>
    <mergeCell ref="BA95:BA97"/>
    <mergeCell ref="BB89:BE90"/>
    <mergeCell ref="BB91:BC91"/>
    <mergeCell ref="BD91:BE91"/>
    <mergeCell ref="AO92:AO94"/>
    <mergeCell ref="AP92:AS94"/>
    <mergeCell ref="AW92:AW94"/>
    <mergeCell ref="BA92:BA94"/>
    <mergeCell ref="BB92:BE93"/>
    <mergeCell ref="BB94:BC94"/>
    <mergeCell ref="BD94:BE94"/>
    <mergeCell ref="AL89:AO91"/>
    <mergeCell ref="AS89:AS91"/>
    <mergeCell ref="AW89:AW91"/>
    <mergeCell ref="BA89:BA91"/>
    <mergeCell ref="BK87:BM87"/>
    <mergeCell ref="AL88:AO88"/>
    <mergeCell ref="AP88:AS88"/>
    <mergeCell ref="AT88:AW88"/>
    <mergeCell ref="AX88:BA88"/>
    <mergeCell ref="BB88:BE88"/>
    <mergeCell ref="AX87:BA87"/>
    <mergeCell ref="BB87:BE87"/>
    <mergeCell ref="BG87:BH87"/>
    <mergeCell ref="BI87:BJ87"/>
    <mergeCell ref="AL87:AO87"/>
    <mergeCell ref="AP87:AS87"/>
    <mergeCell ref="AT87:AW87"/>
    <mergeCell ref="BB80:BE81"/>
    <mergeCell ref="BB82:BC82"/>
    <mergeCell ref="BD82:BE82"/>
    <mergeCell ref="AO83:AO85"/>
    <mergeCell ref="AS83:AS85"/>
    <mergeCell ref="AW83:AW85"/>
    <mergeCell ref="AX83:BA85"/>
    <mergeCell ref="BB83:BE84"/>
    <mergeCell ref="BB85:BC85"/>
    <mergeCell ref="BD85:BE85"/>
    <mergeCell ref="AO80:AO82"/>
    <mergeCell ref="AS80:AS82"/>
    <mergeCell ref="AT80:AW82"/>
    <mergeCell ref="BA80:BA82"/>
    <mergeCell ref="BB74:BE75"/>
    <mergeCell ref="BB76:BC76"/>
    <mergeCell ref="BD76:BE76"/>
    <mergeCell ref="AO77:AO79"/>
    <mergeCell ref="AP77:AS79"/>
    <mergeCell ref="AW77:AW79"/>
    <mergeCell ref="BA77:BA79"/>
    <mergeCell ref="BB77:BE78"/>
    <mergeCell ref="BB79:BC79"/>
    <mergeCell ref="BD79:BE79"/>
    <mergeCell ref="AL74:AO76"/>
    <mergeCell ref="AS74:AS76"/>
    <mergeCell ref="AW74:AW76"/>
    <mergeCell ref="BA74:BA76"/>
    <mergeCell ref="BK72:BM72"/>
    <mergeCell ref="AL73:AO73"/>
    <mergeCell ref="AP73:AS73"/>
    <mergeCell ref="AT73:AW73"/>
    <mergeCell ref="AX73:BA73"/>
    <mergeCell ref="BB73:BE73"/>
    <mergeCell ref="AX72:BA72"/>
    <mergeCell ref="BB72:BE72"/>
    <mergeCell ref="BG72:BH72"/>
    <mergeCell ref="BI72:BJ72"/>
    <mergeCell ref="AL72:AO72"/>
    <mergeCell ref="AP72:AS72"/>
    <mergeCell ref="AT72:AW72"/>
    <mergeCell ref="BF49:BI50"/>
    <mergeCell ref="BF51:BG51"/>
    <mergeCell ref="BH51:BI51"/>
    <mergeCell ref="AO52:AO54"/>
    <mergeCell ref="AS52:AS54"/>
    <mergeCell ref="AW52:AW54"/>
    <mergeCell ref="AX52:BA54"/>
    <mergeCell ref="BF52:BI53"/>
    <mergeCell ref="BF54:BG54"/>
    <mergeCell ref="BH54:BI54"/>
    <mergeCell ref="AO49:AO51"/>
    <mergeCell ref="AS49:AS51"/>
    <mergeCell ref="AT49:AW51"/>
    <mergeCell ref="BA49:BA51"/>
    <mergeCell ref="BF43:BI44"/>
    <mergeCell ref="BF45:BG45"/>
    <mergeCell ref="BH45:BI45"/>
    <mergeCell ref="AO46:AO48"/>
    <mergeCell ref="AP46:AS48"/>
    <mergeCell ref="AW46:AW48"/>
    <mergeCell ref="BA46:BA48"/>
    <mergeCell ref="BF46:BI47"/>
    <mergeCell ref="BF48:BG48"/>
    <mergeCell ref="BH48:BI48"/>
    <mergeCell ref="BO41:BQ41"/>
    <mergeCell ref="AL42:AO42"/>
    <mergeCell ref="AP42:AS42"/>
    <mergeCell ref="AT42:AW42"/>
    <mergeCell ref="AX42:BA42"/>
    <mergeCell ref="BF42:BI42"/>
    <mergeCell ref="AX41:BA41"/>
    <mergeCell ref="BF41:BI41"/>
    <mergeCell ref="BK41:BL41"/>
    <mergeCell ref="BM41:BN41"/>
    <mergeCell ref="AJ41:AK42"/>
    <mergeCell ref="AL41:AO41"/>
    <mergeCell ref="AP41:AS41"/>
    <mergeCell ref="AT41:AW41"/>
    <mergeCell ref="BB24:BE25"/>
    <mergeCell ref="BB26:BC26"/>
    <mergeCell ref="BD26:BE26"/>
    <mergeCell ref="AS21:AS23"/>
    <mergeCell ref="AT21:AW23"/>
    <mergeCell ref="BA21:BA23"/>
    <mergeCell ref="AO24:AO26"/>
    <mergeCell ref="AS24:AS26"/>
    <mergeCell ref="AW24:AW26"/>
    <mergeCell ref="AX24:BA26"/>
    <mergeCell ref="BB15:BE16"/>
    <mergeCell ref="BB17:BC17"/>
    <mergeCell ref="BD17:BE17"/>
    <mergeCell ref="BB18:BE19"/>
    <mergeCell ref="BB20:BC20"/>
    <mergeCell ref="BD20:BE20"/>
    <mergeCell ref="BB21:BE22"/>
    <mergeCell ref="BB23:BC23"/>
    <mergeCell ref="BD23:BE23"/>
    <mergeCell ref="AO18:AO20"/>
    <mergeCell ref="AP18:AS20"/>
    <mergeCell ref="AW18:AW20"/>
    <mergeCell ref="BA18:BA20"/>
    <mergeCell ref="AL15:AO17"/>
    <mergeCell ref="AS15:AS17"/>
    <mergeCell ref="AW15:AW17"/>
    <mergeCell ref="BA15:BA17"/>
    <mergeCell ref="BK13:BM13"/>
    <mergeCell ref="AL14:AO14"/>
    <mergeCell ref="AP14:AS14"/>
    <mergeCell ref="AT14:AW14"/>
    <mergeCell ref="AX14:BA14"/>
    <mergeCell ref="BB14:BE14"/>
    <mergeCell ref="AX13:BA13"/>
    <mergeCell ref="BB13:BE13"/>
    <mergeCell ref="BG13:BH13"/>
    <mergeCell ref="BI13:BJ13"/>
    <mergeCell ref="AL13:AO13"/>
    <mergeCell ref="AP13:AS13"/>
    <mergeCell ref="AT13:AW13"/>
    <mergeCell ref="T123:W124"/>
    <mergeCell ref="AC115:AE115"/>
    <mergeCell ref="T116:W116"/>
    <mergeCell ref="T108:W109"/>
    <mergeCell ref="T110:U110"/>
    <mergeCell ref="V110:W110"/>
    <mergeCell ref="T111:W112"/>
    <mergeCell ref="P116:S116"/>
    <mergeCell ref="D117:G119"/>
    <mergeCell ref="K117:K119"/>
    <mergeCell ref="O117:O119"/>
    <mergeCell ref="S117:S119"/>
    <mergeCell ref="T117:W118"/>
    <mergeCell ref="T119:U119"/>
    <mergeCell ref="V119:W119"/>
    <mergeCell ref="S120:S122"/>
    <mergeCell ref="P115:S115"/>
    <mergeCell ref="T115:W115"/>
    <mergeCell ref="Y115:Z115"/>
    <mergeCell ref="AA115:AB115"/>
    <mergeCell ref="B115:C116"/>
    <mergeCell ref="D115:G115"/>
    <mergeCell ref="H115:K115"/>
    <mergeCell ref="L115:O115"/>
    <mergeCell ref="D116:G116"/>
    <mergeCell ref="H116:K116"/>
    <mergeCell ref="L116:O116"/>
    <mergeCell ref="T113:U113"/>
    <mergeCell ref="V113:W113"/>
    <mergeCell ref="G108:G110"/>
    <mergeCell ref="K108:K110"/>
    <mergeCell ref="L108:O110"/>
    <mergeCell ref="S108:S110"/>
    <mergeCell ref="G111:G113"/>
    <mergeCell ref="K111:K113"/>
    <mergeCell ref="O111:O113"/>
    <mergeCell ref="P111:S113"/>
    <mergeCell ref="T102:W103"/>
    <mergeCell ref="T104:U104"/>
    <mergeCell ref="V104:W104"/>
    <mergeCell ref="G105:G107"/>
    <mergeCell ref="H105:K107"/>
    <mergeCell ref="O105:O107"/>
    <mergeCell ref="S105:S107"/>
    <mergeCell ref="T105:W106"/>
    <mergeCell ref="T107:U107"/>
    <mergeCell ref="V107:W107"/>
    <mergeCell ref="D102:G104"/>
    <mergeCell ref="K102:K104"/>
    <mergeCell ref="O102:O104"/>
    <mergeCell ref="S102:S104"/>
    <mergeCell ref="AC100:AE100"/>
    <mergeCell ref="D101:G101"/>
    <mergeCell ref="H101:K101"/>
    <mergeCell ref="L101:O101"/>
    <mergeCell ref="P101:S101"/>
    <mergeCell ref="T101:W101"/>
    <mergeCell ref="P100:S100"/>
    <mergeCell ref="T100:W100"/>
    <mergeCell ref="Y100:Z100"/>
    <mergeCell ref="AA100:AB100"/>
    <mergeCell ref="P73:S75"/>
    <mergeCell ref="B100:C101"/>
    <mergeCell ref="D100:G100"/>
    <mergeCell ref="H100:K100"/>
    <mergeCell ref="L100:O100"/>
    <mergeCell ref="I84:J85"/>
    <mergeCell ref="L84:L85"/>
    <mergeCell ref="M84:M85"/>
    <mergeCell ref="G88:G89"/>
    <mergeCell ref="H88:H89"/>
    <mergeCell ref="T73:W74"/>
    <mergeCell ref="T75:U75"/>
    <mergeCell ref="V75:W75"/>
    <mergeCell ref="G70:G72"/>
    <mergeCell ref="K70:K72"/>
    <mergeCell ref="L70:O72"/>
    <mergeCell ref="S70:S72"/>
    <mergeCell ref="G73:G75"/>
    <mergeCell ref="K73:K75"/>
    <mergeCell ref="O73:O75"/>
    <mergeCell ref="T64:W65"/>
    <mergeCell ref="T66:U66"/>
    <mergeCell ref="V66:W66"/>
    <mergeCell ref="G67:G69"/>
    <mergeCell ref="H67:K69"/>
    <mergeCell ref="O67:O69"/>
    <mergeCell ref="S67:S69"/>
    <mergeCell ref="T67:W68"/>
    <mergeCell ref="T69:U69"/>
    <mergeCell ref="V69:W69"/>
    <mergeCell ref="D64:G66"/>
    <mergeCell ref="K64:K66"/>
    <mergeCell ref="O64:O66"/>
    <mergeCell ref="S64:S66"/>
    <mergeCell ref="AA62:AB62"/>
    <mergeCell ref="AC62:AE62"/>
    <mergeCell ref="D63:G63"/>
    <mergeCell ref="H63:K63"/>
    <mergeCell ref="L63:O63"/>
    <mergeCell ref="P63:S63"/>
    <mergeCell ref="T63:W63"/>
    <mergeCell ref="Y47:Z47"/>
    <mergeCell ref="AA47:AB47"/>
    <mergeCell ref="AC47:AE47"/>
    <mergeCell ref="B62:C63"/>
    <mergeCell ref="D62:G62"/>
    <mergeCell ref="H62:K62"/>
    <mergeCell ref="L62:O62"/>
    <mergeCell ref="P62:S62"/>
    <mergeCell ref="T62:W62"/>
    <mergeCell ref="Y62:Z62"/>
    <mergeCell ref="T55:W56"/>
    <mergeCell ref="T57:U57"/>
    <mergeCell ref="V57:W57"/>
    <mergeCell ref="G58:G60"/>
    <mergeCell ref="K58:K60"/>
    <mergeCell ref="O58:O60"/>
    <mergeCell ref="P58:S60"/>
    <mergeCell ref="T58:W59"/>
    <mergeCell ref="T60:U60"/>
    <mergeCell ref="V60:W60"/>
    <mergeCell ref="G55:G57"/>
    <mergeCell ref="K55:K57"/>
    <mergeCell ref="L55:O57"/>
    <mergeCell ref="S55:S57"/>
    <mergeCell ref="T49:W50"/>
    <mergeCell ref="T51:U51"/>
    <mergeCell ref="V51:W51"/>
    <mergeCell ref="G52:G54"/>
    <mergeCell ref="H52:K54"/>
    <mergeCell ref="O52:O54"/>
    <mergeCell ref="S52:S54"/>
    <mergeCell ref="T52:W53"/>
    <mergeCell ref="T54:U54"/>
    <mergeCell ref="V54:W54"/>
    <mergeCell ref="D49:G51"/>
    <mergeCell ref="K49:K51"/>
    <mergeCell ref="O49:O51"/>
    <mergeCell ref="S49:S51"/>
    <mergeCell ref="P47:S47"/>
    <mergeCell ref="T47:W47"/>
    <mergeCell ref="D48:G48"/>
    <mergeCell ref="H48:K48"/>
    <mergeCell ref="L48:O48"/>
    <mergeCell ref="P48:S48"/>
    <mergeCell ref="T48:W48"/>
    <mergeCell ref="B47:C48"/>
    <mergeCell ref="D47:G47"/>
    <mergeCell ref="H47:K47"/>
    <mergeCell ref="L47:O47"/>
    <mergeCell ref="T28:W29"/>
    <mergeCell ref="T30:U30"/>
    <mergeCell ref="V30:W30"/>
    <mergeCell ref="G31:G33"/>
    <mergeCell ref="K31:K33"/>
    <mergeCell ref="O31:O33"/>
    <mergeCell ref="P31:S33"/>
    <mergeCell ref="T31:W32"/>
    <mergeCell ref="T33:U33"/>
    <mergeCell ref="V33:W33"/>
    <mergeCell ref="G28:G30"/>
    <mergeCell ref="K28:K30"/>
    <mergeCell ref="L28:O30"/>
    <mergeCell ref="S28:S30"/>
    <mergeCell ref="T22:W23"/>
    <mergeCell ref="T24:U24"/>
    <mergeCell ref="V24:W24"/>
    <mergeCell ref="G25:G27"/>
    <mergeCell ref="H25:K27"/>
    <mergeCell ref="O25:O27"/>
    <mergeCell ref="S25:S27"/>
    <mergeCell ref="T25:W26"/>
    <mergeCell ref="T27:U27"/>
    <mergeCell ref="V27:W27"/>
    <mergeCell ref="D22:G24"/>
    <mergeCell ref="K22:K24"/>
    <mergeCell ref="O22:O24"/>
    <mergeCell ref="S22:S24"/>
    <mergeCell ref="AC20:AE20"/>
    <mergeCell ref="D21:G21"/>
    <mergeCell ref="H21:K21"/>
    <mergeCell ref="L21:O21"/>
    <mergeCell ref="P21:S21"/>
    <mergeCell ref="T21:W21"/>
    <mergeCell ref="P20:S20"/>
    <mergeCell ref="T20:W20"/>
    <mergeCell ref="Y20:Z20"/>
    <mergeCell ref="AA20:AB20"/>
    <mergeCell ref="B20:C21"/>
    <mergeCell ref="D20:G20"/>
    <mergeCell ref="H20:K20"/>
    <mergeCell ref="L20:O20"/>
    <mergeCell ref="G11:G13"/>
    <mergeCell ref="K11:K13"/>
    <mergeCell ref="L11:O13"/>
    <mergeCell ref="P11:S12"/>
    <mergeCell ref="P13:Q13"/>
    <mergeCell ref="R13:S13"/>
    <mergeCell ref="G8:G10"/>
    <mergeCell ref="H8:K10"/>
    <mergeCell ref="O8:O10"/>
    <mergeCell ref="P8:S9"/>
    <mergeCell ref="P10:Q10"/>
    <mergeCell ref="R10:S10"/>
    <mergeCell ref="D5:G7"/>
    <mergeCell ref="K5:K7"/>
    <mergeCell ref="O5:O7"/>
    <mergeCell ref="P5:S6"/>
    <mergeCell ref="P7:Q7"/>
    <mergeCell ref="R7:S7"/>
    <mergeCell ref="P3:S3"/>
    <mergeCell ref="B3:C4"/>
    <mergeCell ref="D3:G3"/>
    <mergeCell ref="H3:K3"/>
    <mergeCell ref="L3:O3"/>
    <mergeCell ref="D4:G4"/>
    <mergeCell ref="H4:K4"/>
    <mergeCell ref="L4:O4"/>
    <mergeCell ref="P4:S4"/>
  </mergeCells>
  <printOptions/>
  <pageMargins left="0.1968503937007874" right="0" top="0.3937007874015748" bottom="0" header="0.5118110236220472" footer="0.5118110236220472"/>
  <pageSetup fitToHeight="1" fitToWidth="1" horizontalDpi="600" verticalDpi="600" orientation="portrait" paperSize="8" scale="94" r:id="rId2"/>
  <colBreaks count="1" manualBreakCount="1">
    <brk id="3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（株）トーヨ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SEIZO2</dc:creator>
  <cp:keywords/>
  <dc:description/>
  <cp:lastModifiedBy>Owner</cp:lastModifiedBy>
  <cp:lastPrinted>2007-09-09T08:13:02Z</cp:lastPrinted>
  <dcterms:created xsi:type="dcterms:W3CDTF">2007-09-01T03:34:43Z</dcterms:created>
  <dcterms:modified xsi:type="dcterms:W3CDTF">2007-09-12T12:34:36Z</dcterms:modified>
  <cp:category/>
  <cp:version/>
  <cp:contentType/>
  <cp:contentStatus/>
</cp:coreProperties>
</file>