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375" activeTab="0"/>
  </bookViews>
  <sheets>
    <sheet name="結果" sheetId="1" r:id="rId1"/>
  </sheets>
  <definedNames>
    <definedName name="_xlnm.Print_Area" localSheetId="0">'結果'!$B$31:$AR$151,'結果'!$B$154:$AP$281,'結果'!$AU$235:$CC$281,'結果'!$AU$31:$BY$114,'結果'!$AU$121:$CC$221</definedName>
  </definedNames>
  <calcPr fullCalcOnLoad="1"/>
</workbook>
</file>

<file path=xl/sharedStrings.xml><?xml version="1.0" encoding="utf-8"?>
<sst xmlns="http://schemas.openxmlformats.org/spreadsheetml/2006/main" count="1381" uniqueCount="487">
  <si>
    <t>１部</t>
  </si>
  <si>
    <t>男子１部　リーグ戦　　　すべて15点3セット</t>
  </si>
  <si>
    <r>
      <t>男子２部　（各ブロック２位あがり）</t>
    </r>
    <r>
      <rPr>
        <sz val="12"/>
        <color indexed="8"/>
        <rFont val="HG丸ｺﾞｼｯｸM-PRO"/>
        <family val="3"/>
      </rPr>
      <t>　すべて15点3セット</t>
    </r>
  </si>
  <si>
    <r>
      <t>男子３部　（各ブロック２位あがり）</t>
    </r>
    <r>
      <rPr>
        <sz val="12"/>
        <color indexed="8"/>
        <rFont val="HG丸ｺﾞｼｯｸM-PRO"/>
        <family val="3"/>
      </rPr>
      <t>　　すべて15点3セット</t>
    </r>
  </si>
  <si>
    <r>
      <t>男子４部　（各ブロック２位あがり）</t>
    </r>
    <r>
      <rPr>
        <sz val="12"/>
        <color indexed="8"/>
        <rFont val="HG丸ｺﾞｼｯｸM-PRO"/>
        <family val="3"/>
      </rPr>
      <t>　　すべて15点3セット</t>
    </r>
  </si>
  <si>
    <r>
      <t>女子１部　リーグ戦</t>
    </r>
    <r>
      <rPr>
        <sz val="12"/>
        <color indexed="8"/>
        <rFont val="HG丸ｺﾞｼｯｸM-PRO"/>
        <family val="3"/>
      </rPr>
      <t>　　21点３セット</t>
    </r>
  </si>
  <si>
    <r>
      <t>女子２部　リーグ戦</t>
    </r>
    <r>
      <rPr>
        <sz val="12"/>
        <color indexed="8"/>
        <rFont val="HG丸ｺﾞｼｯｸM-PRO"/>
        <family val="3"/>
      </rPr>
      <t>　　　２１点３セット</t>
    </r>
  </si>
  <si>
    <r>
      <t>女子３部　（２位あがり）</t>
    </r>
    <r>
      <rPr>
        <sz val="12"/>
        <color indexed="8"/>
        <rFont val="HG丸ｺﾞｼｯｸM-PRO"/>
        <family val="3"/>
      </rPr>
      <t>　すべて15点3セット</t>
    </r>
  </si>
  <si>
    <r>
      <t>女子4部　リーグ戦</t>
    </r>
    <r>
      <rPr>
        <sz val="12"/>
        <color indexed="8"/>
        <rFont val="HG丸ｺﾞｼｯｸM-PRO"/>
        <family val="3"/>
      </rPr>
      <t>　　２１点３セット</t>
    </r>
  </si>
  <si>
    <r>
      <t>女子初心者　（各ブロック２位あがり）</t>
    </r>
    <r>
      <rPr>
        <sz val="12"/>
        <color indexed="8"/>
        <rFont val="HG丸ｺﾞｼｯｸM-PRO"/>
        <family val="3"/>
      </rPr>
      <t>　15点3セット</t>
    </r>
  </si>
  <si>
    <r>
      <t>男子初心者　（各ブロック２位あがり）</t>
    </r>
    <r>
      <rPr>
        <sz val="12"/>
        <color indexed="8"/>
        <rFont val="HG丸ｺﾞｼｯｸM-PRO"/>
        <family val="3"/>
      </rPr>
      <t>　15点3セット</t>
    </r>
  </si>
  <si>
    <t>決勝トーナメントの各ブロックの</t>
  </si>
  <si>
    <t>１位は抽選にて組合せ</t>
  </si>
  <si>
    <t>男子２部Ａ</t>
  </si>
  <si>
    <t>女子初心者Ａ</t>
  </si>
  <si>
    <t>女子初心者Ｂ</t>
  </si>
  <si>
    <t>男子初心者Ａ</t>
  </si>
  <si>
    <t>男子初心者Ｂ</t>
  </si>
  <si>
    <t>四国中央</t>
  </si>
  <si>
    <t>新居浜</t>
  </si>
  <si>
    <t>女子初心者優勝</t>
  </si>
  <si>
    <t>女子初心者準優勝</t>
  </si>
  <si>
    <t>男子４部優勝</t>
  </si>
  <si>
    <t>男子４部準優勝</t>
  </si>
  <si>
    <t>男子３部Ａ</t>
  </si>
  <si>
    <t>男子３部Ｂ</t>
  </si>
  <si>
    <t>男子４部Ａ</t>
  </si>
  <si>
    <t>男子４部Ｂ</t>
  </si>
  <si>
    <t>男子４部Ｃ</t>
  </si>
  <si>
    <t>女子３部優勝</t>
  </si>
  <si>
    <t>女子３部準優勝</t>
  </si>
  <si>
    <t>石川竜郎</t>
  </si>
  <si>
    <t>Ａ２位</t>
  </si>
  <si>
    <t>Ａ１位</t>
  </si>
  <si>
    <t>Ｂ２位</t>
  </si>
  <si>
    <t>Ｂ１位</t>
  </si>
  <si>
    <t>TEAMBLOWIN</t>
  </si>
  <si>
    <t>松山</t>
  </si>
  <si>
    <t>男子</t>
  </si>
  <si>
    <t>順位</t>
  </si>
  <si>
    <t>(勝敗)</t>
  </si>
  <si>
    <t>女子</t>
  </si>
  <si>
    <t>男子２部優勝</t>
  </si>
  <si>
    <t>男子２部準優勝</t>
  </si>
  <si>
    <t>男子３部優勝</t>
  </si>
  <si>
    <t>男子３部準優勝</t>
  </si>
  <si>
    <t>松山</t>
  </si>
  <si>
    <t>伊藤宏晃</t>
  </si>
  <si>
    <t>日下拓郎</t>
  </si>
  <si>
    <t>吉崎雅士</t>
  </si>
  <si>
    <t>今治クラブ</t>
  </si>
  <si>
    <t>今治</t>
  </si>
  <si>
    <t>女子３部Ａ</t>
  </si>
  <si>
    <t>女子３部Ｂ</t>
  </si>
  <si>
    <t>三豊クラブ</t>
  </si>
  <si>
    <t>三豊</t>
  </si>
  <si>
    <t>井原勇貴</t>
  </si>
  <si>
    <t>杉尾翔</t>
  </si>
  <si>
    <t>日興クラブ</t>
  </si>
  <si>
    <t>三島高校</t>
  </si>
  <si>
    <t>川之江クラブ</t>
  </si>
  <si>
    <t>土居高校</t>
  </si>
  <si>
    <t>西岡亜美</t>
  </si>
  <si>
    <t>乃万クラブ</t>
  </si>
  <si>
    <t>土居クラブ</t>
  </si>
  <si>
    <t>渡邉みどり</t>
  </si>
  <si>
    <t>勝敗</t>
  </si>
  <si>
    <t>得失ｾｯﾄ</t>
  </si>
  <si>
    <t>得失点</t>
  </si>
  <si>
    <t>勝</t>
  </si>
  <si>
    <t>敗</t>
  </si>
  <si>
    <t>失</t>
  </si>
  <si>
    <t>差</t>
  </si>
  <si>
    <t>優勝</t>
  </si>
  <si>
    <t>２部</t>
  </si>
  <si>
    <t>３部</t>
  </si>
  <si>
    <t>４部</t>
  </si>
  <si>
    <t>初心者</t>
  </si>
  <si>
    <t>準優勝</t>
  </si>
  <si>
    <t>男子１部</t>
  </si>
  <si>
    <t>尾田征司</t>
  </si>
  <si>
    <t>尾田水道</t>
  </si>
  <si>
    <t>佐藤寛倫</t>
  </si>
  <si>
    <t>浮橋雄也</t>
  </si>
  <si>
    <t>権田光輔</t>
  </si>
  <si>
    <t>四国中央市</t>
  </si>
  <si>
    <t>曽我部雅勝</t>
  </si>
  <si>
    <t>岸本桂司</t>
  </si>
  <si>
    <t>大西博文</t>
  </si>
  <si>
    <t>信藤潤一郎</t>
  </si>
  <si>
    <t>尾崎謙二</t>
  </si>
  <si>
    <t>塩出茂明</t>
  </si>
  <si>
    <t>栗岡大樹</t>
  </si>
  <si>
    <t>ｎｅｅｔｓ</t>
  </si>
  <si>
    <t>西本和亀</t>
  </si>
  <si>
    <t>浮橋一弥</t>
  </si>
  <si>
    <t>新居浜工業高校</t>
  </si>
  <si>
    <t>白石祐介</t>
  </si>
  <si>
    <t>渡辺建夫</t>
  </si>
  <si>
    <t>三豊クラブ</t>
  </si>
  <si>
    <t>福岡正徒</t>
  </si>
  <si>
    <t>藤原清貴</t>
  </si>
  <si>
    <t>濱岡直貴</t>
  </si>
  <si>
    <t>高木達也</t>
  </si>
  <si>
    <t>横山翔平</t>
  </si>
  <si>
    <t>正林隼人</t>
  </si>
  <si>
    <t>菅　聖</t>
  </si>
  <si>
    <t>今治クラブ</t>
  </si>
  <si>
    <t>今治</t>
  </si>
  <si>
    <t>赤崎翔太</t>
  </si>
  <si>
    <t>神野絋史</t>
  </si>
  <si>
    <t>久保純二</t>
  </si>
  <si>
    <t>川端浩伸</t>
  </si>
  <si>
    <t>寺村孝</t>
  </si>
  <si>
    <t>山田クラブ</t>
  </si>
  <si>
    <t>高知</t>
  </si>
  <si>
    <t>成田俊幸</t>
  </si>
  <si>
    <t>赤岡町体協</t>
  </si>
  <si>
    <t>酒井宏樹</t>
  </si>
  <si>
    <t>田坂恵志</t>
  </si>
  <si>
    <t>新居浜工業高校</t>
  </si>
  <si>
    <t>龍田克彦</t>
  </si>
  <si>
    <t>藤井早苗</t>
  </si>
  <si>
    <t>若草倶楽部</t>
  </si>
  <si>
    <t>広島</t>
  </si>
  <si>
    <t>近藤純夫</t>
  </si>
  <si>
    <t>松木高久</t>
  </si>
  <si>
    <t>土居</t>
  </si>
  <si>
    <t>堀井浩</t>
  </si>
  <si>
    <t>秦英司</t>
  </si>
  <si>
    <t>向谷久喜</t>
  </si>
  <si>
    <t>斎部正典</t>
  </si>
  <si>
    <t>満濃クラブ</t>
  </si>
  <si>
    <t>香川</t>
  </si>
  <si>
    <t>田所直哉</t>
  </si>
  <si>
    <t>上田修丈</t>
  </si>
  <si>
    <t>合田篤史</t>
  </si>
  <si>
    <t>南智也</t>
  </si>
  <si>
    <t>大内通</t>
  </si>
  <si>
    <t>大内康裕</t>
  </si>
  <si>
    <t>乃万クラブ</t>
  </si>
  <si>
    <t>今治</t>
  </si>
  <si>
    <t>男子４部Ｄ</t>
  </si>
  <si>
    <t>男子４部Ｅ</t>
  </si>
  <si>
    <t>男子４部Ｆ</t>
  </si>
  <si>
    <t>男子初心者優勝</t>
  </si>
  <si>
    <t>男子初心者準優勝</t>
  </si>
  <si>
    <t>脇洋明</t>
  </si>
  <si>
    <t>篠原雅</t>
  </si>
  <si>
    <t>リ楽ｃｈｕ</t>
  </si>
  <si>
    <t>四国中央市</t>
  </si>
  <si>
    <t>石井正満</t>
  </si>
  <si>
    <t>芥川和彦</t>
  </si>
  <si>
    <t>渡部寛幸</t>
  </si>
  <si>
    <t>渡部真</t>
  </si>
  <si>
    <t>土居高校</t>
  </si>
  <si>
    <t>田中隆司</t>
  </si>
  <si>
    <t>前田智朗</t>
  </si>
  <si>
    <t>土居中学校</t>
  </si>
  <si>
    <t>鈴木貴</t>
  </si>
  <si>
    <t>高木守道</t>
  </si>
  <si>
    <t>小西祐介</t>
  </si>
  <si>
    <t>土居</t>
  </si>
  <si>
    <t>藤田政則</t>
  </si>
  <si>
    <t>高橋渉</t>
  </si>
  <si>
    <t>白瀧稔</t>
  </si>
  <si>
    <t>川之江</t>
  </si>
  <si>
    <t>細川裕貴</t>
  </si>
  <si>
    <t>三宅慶彦</t>
  </si>
  <si>
    <t>四国中央市</t>
  </si>
  <si>
    <t>桧垣政志</t>
  </si>
  <si>
    <t>原康伸</t>
  </si>
  <si>
    <t>大久保宏茂</t>
  </si>
  <si>
    <t>久保敬志</t>
  </si>
  <si>
    <t>真鍋勝行</t>
  </si>
  <si>
    <t>松本浩之</t>
  </si>
  <si>
    <t>川之江クラブ</t>
  </si>
  <si>
    <t>山本準也</t>
  </si>
  <si>
    <t>石川翔一郎</t>
  </si>
  <si>
    <t>片桐良和</t>
  </si>
  <si>
    <t>高瀬クラブ</t>
  </si>
  <si>
    <t>ルーズ大野原</t>
  </si>
  <si>
    <t>香川</t>
  </si>
  <si>
    <t>友居博</t>
  </si>
  <si>
    <t>友居卓史</t>
  </si>
  <si>
    <t>岡田裕</t>
  </si>
  <si>
    <t>樋口信二</t>
  </si>
  <si>
    <t>新居浜工業高校</t>
  </si>
  <si>
    <t>小林尚通</t>
  </si>
  <si>
    <t>長原由純</t>
  </si>
  <si>
    <t>酒商長原</t>
  </si>
  <si>
    <t>浅野徹也</t>
  </si>
  <si>
    <t>菰田剛士</t>
  </si>
  <si>
    <t>三島高校</t>
  </si>
  <si>
    <t>四国中央市</t>
  </si>
  <si>
    <t>篠原大介</t>
  </si>
  <si>
    <t>仲渡隆朗</t>
  </si>
  <si>
    <t>野口翔司</t>
  </si>
  <si>
    <t>北池真紀子</t>
  </si>
  <si>
    <t>越智純也</t>
  </si>
  <si>
    <t>石川憲</t>
  </si>
  <si>
    <t>川之江</t>
  </si>
  <si>
    <t>森實政臣</t>
  </si>
  <si>
    <t>峯村憲一</t>
  </si>
  <si>
    <t>大西竜二</t>
  </si>
  <si>
    <t>杉長昌樹</t>
  </si>
  <si>
    <t>青木翔太</t>
  </si>
  <si>
    <t>加藤隆平</t>
  </si>
  <si>
    <t>神野武史</t>
  </si>
  <si>
    <t>神野優</t>
  </si>
  <si>
    <t>鍛谷浩二</t>
  </si>
  <si>
    <t>田村誠人</t>
  </si>
  <si>
    <t>岡玄規</t>
  </si>
  <si>
    <t>福田明彦</t>
  </si>
  <si>
    <t>三原壮司</t>
  </si>
  <si>
    <t>曽我部恭平</t>
  </si>
  <si>
    <t>萩尾亮太</t>
  </si>
  <si>
    <t>土居中学校</t>
  </si>
  <si>
    <t>香川陽一</t>
  </si>
  <si>
    <t>藤村真一郎</t>
  </si>
  <si>
    <t>尾崎庄一</t>
  </si>
  <si>
    <t>黒瀬雅彦</t>
  </si>
  <si>
    <t>山田クラブ</t>
  </si>
  <si>
    <t>Patchworks</t>
  </si>
  <si>
    <t>高知</t>
  </si>
  <si>
    <t>女子１部</t>
  </si>
  <si>
    <t>尾田理恵</t>
  </si>
  <si>
    <t>真鍋絵理</t>
  </si>
  <si>
    <t>尾田水道</t>
  </si>
  <si>
    <t>泉川中教</t>
  </si>
  <si>
    <t>新居浜</t>
  </si>
  <si>
    <t>薦田あかね</t>
  </si>
  <si>
    <t>長原芽美</t>
  </si>
  <si>
    <t>佐伯玲子</t>
  </si>
  <si>
    <t>日下光子</t>
  </si>
  <si>
    <t>西条バード</t>
  </si>
  <si>
    <t>西条･今治</t>
  </si>
  <si>
    <t>女子２部</t>
  </si>
  <si>
    <t>井上美智</t>
  </si>
  <si>
    <t>香川優美</t>
  </si>
  <si>
    <t>吉田早希</t>
  </si>
  <si>
    <t>藤田小百合</t>
  </si>
  <si>
    <t>鈴木知恵子</t>
  </si>
  <si>
    <t>丹昌子</t>
  </si>
  <si>
    <t>宮内富子</t>
  </si>
  <si>
    <t>尾崎三紀</t>
  </si>
  <si>
    <t>玉尾香代子</t>
  </si>
  <si>
    <t>満濃クラブ</t>
  </si>
  <si>
    <t>香川</t>
  </si>
  <si>
    <t>杉尾さやか</t>
  </si>
  <si>
    <t>土居高ＯＢ</t>
  </si>
  <si>
    <t>阿部幸子</t>
  </si>
  <si>
    <t>渡部加代</t>
  </si>
  <si>
    <t>田邊文子</t>
  </si>
  <si>
    <t>三好真子</t>
  </si>
  <si>
    <t>石井珠子</t>
  </si>
  <si>
    <t>大西加代子</t>
  </si>
  <si>
    <t>大内喜代美</t>
  </si>
  <si>
    <t>田村美和</t>
  </si>
  <si>
    <t>今治すみれﾚﾃﾞｨｰｽ</t>
  </si>
  <si>
    <t>鈴木亜由美</t>
  </si>
  <si>
    <t>日興クラブ</t>
  </si>
  <si>
    <t>女子４部</t>
  </si>
  <si>
    <t>坂本明子</t>
  </si>
  <si>
    <t>清水香織</t>
  </si>
  <si>
    <t>坂上昌美</t>
  </si>
  <si>
    <t>合田直子</t>
  </si>
  <si>
    <t>小椋有紗</t>
  </si>
  <si>
    <t>伴野梨沙</t>
  </si>
  <si>
    <t>中山悠華</t>
  </si>
  <si>
    <t>野村夏希</t>
  </si>
  <si>
    <t>中山加奈子</t>
  </si>
  <si>
    <t>石川千歳</t>
  </si>
  <si>
    <t>花金</t>
  </si>
  <si>
    <t>女子初心者Ｃ</t>
  </si>
  <si>
    <t>鈴木玉姫</t>
  </si>
  <si>
    <t>脇真紀子</t>
  </si>
  <si>
    <t>Ａ'ｓ</t>
  </si>
  <si>
    <t>渡辺奈美</t>
  </si>
  <si>
    <t>山内紫央里</t>
  </si>
  <si>
    <t>北岡美津子</t>
  </si>
  <si>
    <t>伊藤百合子</t>
  </si>
  <si>
    <t>石川美香</t>
  </si>
  <si>
    <t>畑中有里</t>
  </si>
  <si>
    <t>好井彩子</t>
  </si>
  <si>
    <t>高橋朝花</t>
  </si>
  <si>
    <t>斎藤絵里</t>
  </si>
  <si>
    <t>白瀧恵</t>
  </si>
  <si>
    <t>吉岡奈保</t>
  </si>
  <si>
    <t>横内和子</t>
  </si>
  <si>
    <t>白峰まどか</t>
  </si>
  <si>
    <t>岡田千寿子</t>
  </si>
  <si>
    <t>森實幸恵</t>
  </si>
  <si>
    <t>豊岡</t>
  </si>
  <si>
    <t>日野亜紀子</t>
  </si>
  <si>
    <t>柴垣純子</t>
  </si>
  <si>
    <t>浜田有希子</t>
  </si>
  <si>
    <t>川端幸子</t>
  </si>
  <si>
    <t>坂下文美</t>
  </si>
  <si>
    <t>高橋直子</t>
  </si>
  <si>
    <t>小野桂</t>
  </si>
  <si>
    <t>長野千咲</t>
  </si>
  <si>
    <t>福田聖子</t>
  </si>
  <si>
    <t>長野千文</t>
  </si>
  <si>
    <t>星加絵美子</t>
  </si>
  <si>
    <t>星川真弓</t>
  </si>
  <si>
    <t>TEAMBLOWIN</t>
  </si>
  <si>
    <t>TEAMBLOWIN</t>
  </si>
  <si>
    <t>イチミヤ</t>
  </si>
  <si>
    <t>TEAMBLOWIN</t>
  </si>
  <si>
    <t>ＳＭＡＳＨ</t>
  </si>
  <si>
    <t>ＳＭＡＳＨ</t>
  </si>
  <si>
    <t>TEAMBLOWIN</t>
  </si>
  <si>
    <t>TEAMBLOWIN</t>
  </si>
  <si>
    <t>TEAMBLOWIN</t>
  </si>
  <si>
    <t>アスティス</t>
  </si>
  <si>
    <t>ＳＭＡＳＨ</t>
  </si>
  <si>
    <t>ｎｅｅｔｓ</t>
  </si>
  <si>
    <t>ｎｅｅｔｓ</t>
  </si>
  <si>
    <t>ちょこぼーる</t>
  </si>
  <si>
    <t>アーバレスト</t>
  </si>
  <si>
    <t>ドンキホーテ</t>
  </si>
  <si>
    <t>ドンキホーテ</t>
  </si>
  <si>
    <t>ＭＣＯ</t>
  </si>
  <si>
    <t>ＭＣＯ</t>
  </si>
  <si>
    <t>フリーハート</t>
  </si>
  <si>
    <t>フリーハート</t>
  </si>
  <si>
    <t>Ｂｉｇｉｎ'ｓ</t>
  </si>
  <si>
    <t>タイム</t>
  </si>
  <si>
    <t>タイム</t>
  </si>
  <si>
    <t>フリーハート</t>
  </si>
  <si>
    <t>フリーハート</t>
  </si>
  <si>
    <t>タイム</t>
  </si>
  <si>
    <t>タイム</t>
  </si>
  <si>
    <t>ＤＯＵＢＬＥ　ＵＰ</t>
  </si>
  <si>
    <t>ＷＩＮＧ</t>
  </si>
  <si>
    <t>Patchworks</t>
  </si>
  <si>
    <t>TEAMBLOWIN</t>
  </si>
  <si>
    <t>Ａ'ｓ</t>
  </si>
  <si>
    <t>Ａ'ｓ</t>
  </si>
  <si>
    <t>ＺＥＲＯ</t>
  </si>
  <si>
    <t>ＺＥＲＯ</t>
  </si>
  <si>
    <t>TEAMBLOWIN</t>
  </si>
  <si>
    <t>勝</t>
  </si>
  <si>
    <t>得</t>
  </si>
  <si>
    <t>得</t>
  </si>
  <si>
    <t>鈴木昇</t>
  </si>
  <si>
    <t>TEAMBLOWIN</t>
  </si>
  <si>
    <t>フリーハート</t>
  </si>
  <si>
    <t>フリーハート</t>
  </si>
  <si>
    <t>Ａ'ｓ</t>
  </si>
  <si>
    <t>Ａ'ｓ</t>
  </si>
  <si>
    <t>シャトルズ</t>
  </si>
  <si>
    <t>シャトルズ</t>
  </si>
  <si>
    <t>Ａ'ｓ</t>
  </si>
  <si>
    <t>Ａ'ｓ</t>
  </si>
  <si>
    <t>Ｃ２位</t>
  </si>
  <si>
    <t>Ａ２位</t>
  </si>
  <si>
    <t>Ｂ２位</t>
  </si>
  <si>
    <t>Ｃ２位</t>
  </si>
  <si>
    <t>Ｄ２位</t>
  </si>
  <si>
    <t>Ｅ２位</t>
  </si>
  <si>
    <t>Ｆ２位</t>
  </si>
  <si>
    <t>第４回四国中央市オープン大会（ﾀﾞﾌﾞﾙｽ）　日時：H20.3.23（日）参加者数182名</t>
  </si>
  <si>
    <t>渡辺明良</t>
  </si>
  <si>
    <t>高津</t>
  </si>
  <si>
    <t>中岡</t>
  </si>
  <si>
    <t>赤澤</t>
  </si>
  <si>
    <t>男子２部Ｂ</t>
  </si>
  <si>
    <t>曽我部みのり</t>
  </si>
  <si>
    <t>1</t>
  </si>
  <si>
    <t>2</t>
  </si>
  <si>
    <t>3</t>
  </si>
  <si>
    <t>4</t>
  </si>
  <si>
    <t>ＤＯＵＢＬＥ　ＵＰ</t>
  </si>
  <si>
    <t>Ｄ１位</t>
  </si>
  <si>
    <t>Ｃ１位</t>
  </si>
  <si>
    <t>Ｅ１位</t>
  </si>
  <si>
    <t>Ｂ１位</t>
  </si>
  <si>
    <t>タイム</t>
  </si>
  <si>
    <t>２</t>
  </si>
  <si>
    <t>１</t>
  </si>
  <si>
    <t>5</t>
  </si>
  <si>
    <t>Ｆ１位</t>
  </si>
  <si>
    <t>Ａ１位</t>
  </si>
  <si>
    <t>3</t>
  </si>
  <si>
    <t>7</t>
  </si>
  <si>
    <t>1</t>
  </si>
  <si>
    <t>2</t>
  </si>
  <si>
    <t>3</t>
  </si>
  <si>
    <t>4</t>
  </si>
  <si>
    <t>満濃クラブ</t>
  </si>
  <si>
    <t>玉尾香代子</t>
  </si>
  <si>
    <t>大内喜代美</t>
  </si>
  <si>
    <t>今治すみれﾚﾃﾞｨｰｽ</t>
  </si>
  <si>
    <t>田村美和</t>
  </si>
  <si>
    <t>4</t>
  </si>
  <si>
    <t>5</t>
  </si>
  <si>
    <t>6</t>
  </si>
  <si>
    <t>向谷久喜</t>
  </si>
  <si>
    <t>斎部正典</t>
  </si>
  <si>
    <t>龍田克彦</t>
  </si>
  <si>
    <t>若草倶楽部</t>
  </si>
  <si>
    <t>藤井早苗</t>
  </si>
  <si>
    <t>渡辺建夫</t>
  </si>
  <si>
    <t>三豊クラブ</t>
  </si>
  <si>
    <t>福岡正徒</t>
  </si>
  <si>
    <t>栗岡大樹</t>
  </si>
  <si>
    <t>ｎｅｅｔｓ</t>
  </si>
  <si>
    <t>ｎｅｅｔｓ</t>
  </si>
  <si>
    <t>西本和亀</t>
  </si>
  <si>
    <t>高津康宏</t>
  </si>
  <si>
    <t>鍛谷浩二</t>
  </si>
  <si>
    <t>高津康宏</t>
  </si>
  <si>
    <t>ＷＩＮＧ</t>
  </si>
  <si>
    <t>ＷＩＮＧ</t>
  </si>
  <si>
    <t>真鍋勝行</t>
  </si>
  <si>
    <t>川之江クラブ</t>
  </si>
  <si>
    <t>松本浩之</t>
  </si>
  <si>
    <t>1</t>
  </si>
  <si>
    <t>2</t>
  </si>
  <si>
    <t>3</t>
  </si>
  <si>
    <t>5</t>
  </si>
  <si>
    <t>4</t>
  </si>
  <si>
    <t>真鍋菜津美</t>
  </si>
  <si>
    <t>小西祐介</t>
  </si>
  <si>
    <t>土居高校</t>
  </si>
  <si>
    <t>真鍋菜津美</t>
  </si>
  <si>
    <t>脇洋明</t>
  </si>
  <si>
    <t>篠原雅</t>
  </si>
  <si>
    <t>リ楽ｃｈｕ</t>
  </si>
  <si>
    <t>1</t>
  </si>
  <si>
    <t>2</t>
  </si>
  <si>
    <t>3</t>
  </si>
  <si>
    <t>4</t>
  </si>
  <si>
    <t>5</t>
  </si>
  <si>
    <t>井原梓</t>
  </si>
  <si>
    <t>シャトルズ</t>
  </si>
  <si>
    <t>Ｃ１位</t>
  </si>
  <si>
    <t>三島高校</t>
  </si>
  <si>
    <t>畑中有里</t>
  </si>
  <si>
    <t>日興クラブ</t>
  </si>
  <si>
    <t>日下拓郎</t>
  </si>
  <si>
    <t>今治クラブ</t>
  </si>
  <si>
    <t>吉崎雅士</t>
  </si>
  <si>
    <t>ＹＯＮＤＥＮ</t>
  </si>
  <si>
    <t>土居高校</t>
  </si>
  <si>
    <t>尾田理恵</t>
  </si>
  <si>
    <t>尾田水道</t>
  </si>
  <si>
    <t>真鍋絵理</t>
  </si>
  <si>
    <t>泉川中教</t>
  </si>
  <si>
    <t>佐伯玲子</t>
  </si>
  <si>
    <t>西条バード</t>
  </si>
  <si>
    <t>日下光子</t>
  </si>
  <si>
    <t>香川優美</t>
  </si>
  <si>
    <t>三豊クラブ</t>
  </si>
  <si>
    <t>吉田早希</t>
  </si>
  <si>
    <t>井上美智</t>
  </si>
  <si>
    <t>ＺＥＲＯ</t>
  </si>
  <si>
    <t>ＺＥＲＯ</t>
  </si>
  <si>
    <t>西岡亜美</t>
  </si>
  <si>
    <t>乃万クラブ</t>
  </si>
  <si>
    <t>三豊</t>
  </si>
  <si>
    <t>今治</t>
  </si>
  <si>
    <t>川之江</t>
  </si>
  <si>
    <t>土居</t>
  </si>
  <si>
    <t>尾崎三紀</t>
  </si>
  <si>
    <t>香川</t>
  </si>
  <si>
    <t>坂本明子</t>
  </si>
  <si>
    <t>Patchworks</t>
  </si>
  <si>
    <t>Patchworks</t>
  </si>
  <si>
    <t>清水香織</t>
  </si>
  <si>
    <t>坂上昌美</t>
  </si>
  <si>
    <t>合田直子</t>
  </si>
  <si>
    <t>川之江</t>
  </si>
  <si>
    <t>坂下文美</t>
  </si>
  <si>
    <t>高橋直子</t>
  </si>
  <si>
    <t>三島高校</t>
  </si>
  <si>
    <t>石川美香</t>
  </si>
  <si>
    <t>畑中有里</t>
  </si>
  <si>
    <t>日興クラブ</t>
  </si>
  <si>
    <t>尾田水道</t>
  </si>
  <si>
    <t>佐藤寛倫</t>
  </si>
  <si>
    <t>イチミヤ</t>
  </si>
  <si>
    <t>ＹＯＮＤＥＮ</t>
  </si>
  <si>
    <t>渡辺建夫</t>
  </si>
  <si>
    <t>福岡正徒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</si>
</sst>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</numFmts>
  <fonts count="25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hair"/>
    </border>
    <border>
      <left>
        <color indexed="63"/>
      </left>
      <right style="thin"/>
      <top style="thin">
        <color indexed="10"/>
      </top>
      <bottom style="hair"/>
    </border>
    <border>
      <left style="thin">
        <color indexed="10"/>
      </left>
      <right>
        <color indexed="63"/>
      </right>
      <top style="hair"/>
      <bottom style="thin">
        <color indexed="10"/>
      </bottom>
    </border>
    <border>
      <left>
        <color indexed="63"/>
      </left>
      <right style="thin"/>
      <top style="hair"/>
      <bottom style="thin">
        <color indexed="10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186" fontId="13" fillId="2" borderId="1" xfId="0" applyNumberFormat="1" applyFont="1" applyFill="1" applyBorder="1" applyAlignment="1">
      <alignment vertical="center" shrinkToFit="1"/>
    </xf>
    <xf numFmtId="186" fontId="13" fillId="2" borderId="2" xfId="0" applyNumberFormat="1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left" vertical="center" shrinkToFit="1"/>
    </xf>
    <xf numFmtId="186" fontId="13" fillId="3" borderId="0" xfId="0" applyNumberFormat="1" applyFont="1" applyFill="1" applyBorder="1" applyAlignment="1">
      <alignment vertical="center" shrinkToFit="1"/>
    </xf>
    <xf numFmtId="0" fontId="13" fillId="3" borderId="4" xfId="0" applyFont="1" applyFill="1" applyBorder="1" applyAlignment="1">
      <alignment horizontal="right" vertical="center" shrinkToFit="1"/>
    </xf>
    <xf numFmtId="188" fontId="13" fillId="3" borderId="0" xfId="0" applyNumberFormat="1" applyFont="1" applyFill="1" applyBorder="1" applyAlignment="1">
      <alignment horizontal="left" vertical="center" shrinkToFit="1"/>
    </xf>
    <xf numFmtId="188" fontId="13" fillId="3" borderId="5" xfId="0" applyNumberFormat="1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0" xfId="0" applyNumberFormat="1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right" vertical="center" shrinkToFit="1"/>
    </xf>
    <xf numFmtId="188" fontId="13" fillId="3" borderId="8" xfId="0" applyNumberFormat="1" applyFont="1" applyFill="1" applyBorder="1" applyAlignment="1">
      <alignment horizontal="left" vertical="center" shrinkToFit="1"/>
    </xf>
    <xf numFmtId="186" fontId="13" fillId="3" borderId="9" xfId="0" applyNumberFormat="1" applyFont="1" applyFill="1" applyBorder="1" applyAlignment="1">
      <alignment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vertical="center" shrinkToFit="1"/>
    </xf>
    <xf numFmtId="0" fontId="13" fillId="3" borderId="4" xfId="0" applyFont="1" applyFill="1" applyBorder="1" applyAlignment="1">
      <alignment vertical="center" shrinkToFit="1"/>
    </xf>
    <xf numFmtId="0" fontId="13" fillId="3" borderId="8" xfId="0" applyNumberFormat="1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vertical="center" shrinkToFit="1"/>
    </xf>
    <xf numFmtId="188" fontId="13" fillId="3" borderId="9" xfId="0" applyNumberFormat="1" applyFont="1" applyFill="1" applyBorder="1" applyAlignment="1">
      <alignment horizontal="left" vertical="center" shrinkToFit="1"/>
    </xf>
    <xf numFmtId="0" fontId="13" fillId="3" borderId="10" xfId="0" applyFont="1" applyFill="1" applyBorder="1" applyAlignment="1">
      <alignment vertical="center" shrinkToFit="1"/>
    </xf>
    <xf numFmtId="0" fontId="13" fillId="3" borderId="11" xfId="0" applyFont="1" applyFill="1" applyBorder="1" applyAlignment="1">
      <alignment vertical="center" shrinkToFit="1"/>
    </xf>
    <xf numFmtId="0" fontId="13" fillId="3" borderId="9" xfId="0" applyFont="1" applyFill="1" applyBorder="1" applyAlignment="1">
      <alignment vertical="center" shrinkToFit="1"/>
    </xf>
    <xf numFmtId="0" fontId="13" fillId="3" borderId="12" xfId="0" applyFont="1" applyFill="1" applyBorder="1" applyAlignment="1">
      <alignment vertical="center" shrinkToFit="1"/>
    </xf>
    <xf numFmtId="0" fontId="13" fillId="3" borderId="13" xfId="0" applyNumberFormat="1" applyFont="1" applyFill="1" applyBorder="1" applyAlignment="1">
      <alignment horizontal="center" vertical="center" shrinkToFit="1"/>
    </xf>
    <xf numFmtId="188" fontId="13" fillId="3" borderId="13" xfId="0" applyNumberFormat="1" applyFont="1" applyFill="1" applyBorder="1" applyAlignment="1">
      <alignment horizontal="left" vertical="center" shrinkToFit="1"/>
    </xf>
    <xf numFmtId="0" fontId="13" fillId="3" borderId="13" xfId="0" applyFont="1" applyFill="1" applyBorder="1" applyAlignment="1">
      <alignment vertical="center" shrinkToFit="1"/>
    </xf>
    <xf numFmtId="0" fontId="13" fillId="3" borderId="14" xfId="0" applyFont="1" applyFill="1" applyBorder="1" applyAlignment="1">
      <alignment vertical="center" shrinkToFit="1"/>
    </xf>
    <xf numFmtId="186" fontId="13" fillId="3" borderId="15" xfId="0" applyNumberFormat="1" applyFont="1" applyFill="1" applyBorder="1" applyAlignment="1">
      <alignment vertical="center" shrinkToFit="1"/>
    </xf>
    <xf numFmtId="186" fontId="13" fillId="3" borderId="16" xfId="0" applyNumberFormat="1" applyFont="1" applyFill="1" applyBorder="1" applyAlignment="1">
      <alignment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right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3" fillId="3" borderId="18" xfId="0" applyNumberFormat="1" applyFont="1" applyFill="1" applyBorder="1" applyAlignment="1">
      <alignment horizontal="center" vertical="center" shrinkToFit="1"/>
    </xf>
    <xf numFmtId="186" fontId="13" fillId="3" borderId="19" xfId="0" applyNumberFormat="1" applyFont="1" applyFill="1" applyBorder="1" applyAlignment="1">
      <alignment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38" fontId="11" fillId="3" borderId="3" xfId="17" applyFont="1" applyFill="1" applyBorder="1" applyAlignment="1">
      <alignment horizontal="right" vertical="center" shrinkToFit="1"/>
    </xf>
    <xf numFmtId="38" fontId="11" fillId="3" borderId="0" xfId="17" applyFont="1" applyFill="1" applyBorder="1" applyAlignment="1">
      <alignment horizontal="right" vertical="center" shrinkToFit="1"/>
    </xf>
    <xf numFmtId="38" fontId="11" fillId="3" borderId="16" xfId="17" applyFont="1" applyFill="1" applyBorder="1" applyAlignment="1">
      <alignment horizontal="right" vertical="center" shrinkToFit="1"/>
    </xf>
    <xf numFmtId="38" fontId="11" fillId="3" borderId="12" xfId="17" applyFont="1" applyFill="1" applyBorder="1" applyAlignment="1">
      <alignment horizontal="right" vertical="center" shrinkToFit="1"/>
    </xf>
    <xf numFmtId="38" fontId="11" fillId="3" borderId="13" xfId="17" applyFont="1" applyFill="1" applyBorder="1" applyAlignment="1">
      <alignment horizontal="right" vertical="center" shrinkToFit="1"/>
    </xf>
    <xf numFmtId="38" fontId="11" fillId="3" borderId="17" xfId="17" applyFont="1" applyFill="1" applyBorder="1" applyAlignment="1">
      <alignment horizontal="right" vertical="center" shrinkToFit="1"/>
    </xf>
    <xf numFmtId="0" fontId="13" fillId="4" borderId="0" xfId="0" applyFont="1" applyFill="1" applyBorder="1" applyAlignment="1">
      <alignment horizontal="left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vertical="center" shrinkToFit="1"/>
    </xf>
    <xf numFmtId="188" fontId="13" fillId="3" borderId="0" xfId="0" applyNumberFormat="1" applyFont="1" applyFill="1" applyBorder="1" applyAlignment="1">
      <alignment horizontal="right" vertical="center" shrinkToFit="1"/>
    </xf>
    <xf numFmtId="188" fontId="13" fillId="3" borderId="5" xfId="0" applyNumberFormat="1" applyFont="1" applyFill="1" applyBorder="1" applyAlignment="1">
      <alignment horizontal="right" vertical="center" shrinkToFit="1"/>
    </xf>
    <xf numFmtId="188" fontId="13" fillId="3" borderId="8" xfId="0" applyNumberFormat="1" applyFont="1" applyFill="1" applyBorder="1" applyAlignment="1">
      <alignment horizontal="right" vertical="center" shrinkToFit="1"/>
    </xf>
    <xf numFmtId="0" fontId="13" fillId="3" borderId="3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right" vertical="center" shrinkToFit="1"/>
    </xf>
    <xf numFmtId="188" fontId="13" fillId="3" borderId="9" xfId="0" applyNumberFormat="1" applyFont="1" applyFill="1" applyBorder="1" applyAlignment="1">
      <alignment horizontal="right" vertical="center" shrinkToFit="1"/>
    </xf>
    <xf numFmtId="0" fontId="13" fillId="3" borderId="6" xfId="0" applyFont="1" applyFill="1" applyBorder="1" applyAlignment="1">
      <alignment horizontal="right" vertical="center" shrinkToFit="1"/>
    </xf>
    <xf numFmtId="0" fontId="13" fillId="3" borderId="8" xfId="0" applyFont="1" applyFill="1" applyBorder="1" applyAlignment="1">
      <alignment horizontal="right" vertical="center" shrinkToFit="1"/>
    </xf>
    <xf numFmtId="0" fontId="13" fillId="3" borderId="10" xfId="0" applyFont="1" applyFill="1" applyBorder="1" applyAlignment="1">
      <alignment horizontal="right" vertical="center" shrinkToFit="1"/>
    </xf>
    <xf numFmtId="0" fontId="13" fillId="3" borderId="9" xfId="0" applyFont="1" applyFill="1" applyBorder="1" applyAlignment="1">
      <alignment horizontal="right" vertical="center" shrinkToFit="1"/>
    </xf>
    <xf numFmtId="0" fontId="13" fillId="3" borderId="12" xfId="0" applyFont="1" applyFill="1" applyBorder="1" applyAlignment="1">
      <alignment horizontal="right" vertical="center" shrinkToFit="1"/>
    </xf>
    <xf numFmtId="188" fontId="13" fillId="3" borderId="13" xfId="0" applyNumberFormat="1" applyFont="1" applyFill="1" applyBorder="1" applyAlignment="1">
      <alignment horizontal="right" vertical="center" shrinkToFit="1"/>
    </xf>
    <xf numFmtId="0" fontId="13" fillId="3" borderId="13" xfId="0" applyFont="1" applyFill="1" applyBorder="1" applyAlignment="1">
      <alignment horizontal="right" vertical="center" shrinkToFit="1"/>
    </xf>
    <xf numFmtId="0" fontId="13" fillId="3" borderId="14" xfId="0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/>
    </xf>
    <xf numFmtId="0" fontId="13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 shrinkToFit="1"/>
    </xf>
    <xf numFmtId="0" fontId="17" fillId="3" borderId="0" xfId="0" applyFont="1" applyFill="1" applyAlignment="1">
      <alignment vertical="center" shrinkToFit="1"/>
    </xf>
    <xf numFmtId="0" fontId="17" fillId="3" borderId="21" xfId="0" applyFont="1" applyFill="1" applyBorder="1" applyAlignment="1">
      <alignment horizontal="center" shrinkToFit="1"/>
    </xf>
    <xf numFmtId="0" fontId="17" fillId="3" borderId="22" xfId="0" applyFont="1" applyFill="1" applyBorder="1" applyAlignment="1">
      <alignment horizontal="center" shrinkToFit="1"/>
    </xf>
    <xf numFmtId="0" fontId="17" fillId="3" borderId="23" xfId="0" applyFont="1" applyFill="1" applyBorder="1" applyAlignment="1">
      <alignment horizontal="center" shrinkToFit="1"/>
    </xf>
    <xf numFmtId="0" fontId="17" fillId="3" borderId="24" xfId="0" applyFont="1" applyFill="1" applyBorder="1" applyAlignment="1">
      <alignment horizontal="left"/>
    </xf>
    <xf numFmtId="0" fontId="17" fillId="3" borderId="24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 shrinkToFit="1"/>
    </xf>
    <xf numFmtId="0" fontId="13" fillId="3" borderId="24" xfId="0" applyFont="1" applyFill="1" applyBorder="1" applyAlignment="1">
      <alignment horizontal="center" shrinkToFit="1"/>
    </xf>
    <xf numFmtId="0" fontId="13" fillId="3" borderId="21" xfId="0" applyFont="1" applyFill="1" applyBorder="1" applyAlignment="1">
      <alignment horizontal="center" shrinkToFit="1"/>
    </xf>
    <xf numFmtId="0" fontId="13" fillId="3" borderId="22" xfId="0" applyFont="1" applyFill="1" applyBorder="1" applyAlignment="1">
      <alignment horizontal="center" shrinkToFit="1"/>
    </xf>
    <xf numFmtId="0" fontId="13" fillId="3" borderId="23" xfId="0" applyFont="1" applyFill="1" applyBorder="1" applyAlignment="1">
      <alignment horizontal="center" shrinkToFit="1"/>
    </xf>
    <xf numFmtId="0" fontId="13" fillId="3" borderId="24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7" fillId="3" borderId="27" xfId="0" applyFont="1" applyFill="1" applyBorder="1" applyAlignment="1">
      <alignment shrinkToFit="1"/>
    </xf>
    <xf numFmtId="0" fontId="17" fillId="3" borderId="0" xfId="0" applyFont="1" applyFill="1" applyBorder="1" applyAlignment="1">
      <alignment shrinkToFit="1"/>
    </xf>
    <xf numFmtId="38" fontId="17" fillId="3" borderId="27" xfId="17" applyFont="1" applyFill="1" applyBorder="1" applyAlignment="1">
      <alignment shrinkToFit="1"/>
    </xf>
    <xf numFmtId="38" fontId="17" fillId="3" borderId="0" xfId="17" applyFont="1" applyFill="1" applyBorder="1" applyAlignment="1">
      <alignment shrinkToFit="1"/>
    </xf>
    <xf numFmtId="0" fontId="17" fillId="3" borderId="28" xfId="0" applyFont="1" applyFill="1" applyBorder="1" applyAlignment="1">
      <alignment shrinkToFit="1"/>
    </xf>
    <xf numFmtId="0" fontId="13" fillId="3" borderId="27" xfId="0" applyFont="1" applyFill="1" applyBorder="1" applyAlignment="1">
      <alignment shrinkToFit="1"/>
    </xf>
    <xf numFmtId="0" fontId="13" fillId="3" borderId="0" xfId="0" applyFont="1" applyFill="1" applyBorder="1" applyAlignment="1">
      <alignment shrinkToFit="1"/>
    </xf>
    <xf numFmtId="0" fontId="13" fillId="3" borderId="25" xfId="0" applyFont="1" applyFill="1" applyBorder="1" applyAlignment="1">
      <alignment horizontal="center" shrinkToFit="1"/>
    </xf>
    <xf numFmtId="0" fontId="13" fillId="3" borderId="28" xfId="0" applyFont="1" applyFill="1" applyBorder="1" applyAlignment="1">
      <alignment shrinkToFit="1"/>
    </xf>
    <xf numFmtId="38" fontId="13" fillId="3" borderId="27" xfId="17" applyFont="1" applyFill="1" applyBorder="1" applyAlignment="1">
      <alignment horizontal="center" shrinkToFit="1"/>
    </xf>
    <xf numFmtId="38" fontId="13" fillId="3" borderId="0" xfId="17" applyFont="1" applyFill="1" applyBorder="1" applyAlignment="1">
      <alignment horizontal="center" shrinkToFit="1"/>
    </xf>
    <xf numFmtId="38" fontId="13" fillId="3" borderId="28" xfId="0" applyNumberFormat="1" applyFont="1" applyFill="1" applyBorder="1" applyAlignment="1">
      <alignment horizontal="center" shrinkToFit="1"/>
    </xf>
    <xf numFmtId="0" fontId="13" fillId="3" borderId="27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3" fillId="3" borderId="28" xfId="0" applyFont="1" applyFill="1" applyBorder="1" applyAlignment="1">
      <alignment horizontal="center" shrinkToFit="1"/>
    </xf>
    <xf numFmtId="0" fontId="17" fillId="3" borderId="26" xfId="0" applyFont="1" applyFill="1" applyBorder="1" applyAlignment="1">
      <alignment shrinkToFit="1"/>
    </xf>
    <xf numFmtId="0" fontId="17" fillId="3" borderId="24" xfId="0" applyFont="1" applyFill="1" applyBorder="1" applyAlignment="1">
      <alignment shrinkToFit="1"/>
    </xf>
    <xf numFmtId="38" fontId="17" fillId="3" borderId="26" xfId="17" applyFont="1" applyFill="1" applyBorder="1" applyAlignment="1">
      <alignment shrinkToFit="1"/>
    </xf>
    <xf numFmtId="38" fontId="17" fillId="3" borderId="24" xfId="17" applyFont="1" applyFill="1" applyBorder="1" applyAlignment="1">
      <alignment shrinkToFit="1"/>
    </xf>
    <xf numFmtId="0" fontId="17" fillId="3" borderId="25" xfId="0" applyFont="1" applyFill="1" applyBorder="1" applyAlignment="1">
      <alignment shrinkToFit="1"/>
    </xf>
    <xf numFmtId="0" fontId="13" fillId="3" borderId="26" xfId="0" applyFont="1" applyFill="1" applyBorder="1" applyAlignment="1">
      <alignment shrinkToFit="1"/>
    </xf>
    <xf numFmtId="0" fontId="13" fillId="3" borderId="24" xfId="0" applyFont="1" applyFill="1" applyBorder="1" applyAlignment="1">
      <alignment shrinkToFit="1"/>
    </xf>
    <xf numFmtId="0" fontId="13" fillId="3" borderId="25" xfId="0" applyFont="1" applyFill="1" applyBorder="1" applyAlignment="1">
      <alignment shrinkToFit="1"/>
    </xf>
    <xf numFmtId="0" fontId="17" fillId="3" borderId="29" xfId="0" applyFont="1" applyFill="1" applyBorder="1" applyAlignment="1">
      <alignment shrinkToFit="1"/>
    </xf>
    <xf numFmtId="0" fontId="17" fillId="3" borderId="30" xfId="0" applyFont="1" applyFill="1" applyBorder="1" applyAlignment="1">
      <alignment shrinkToFit="1"/>
    </xf>
    <xf numFmtId="38" fontId="17" fillId="3" borderId="29" xfId="17" applyFont="1" applyFill="1" applyBorder="1" applyAlignment="1">
      <alignment shrinkToFit="1"/>
    </xf>
    <xf numFmtId="38" fontId="17" fillId="3" borderId="30" xfId="17" applyFont="1" applyFill="1" applyBorder="1" applyAlignment="1">
      <alignment shrinkToFit="1"/>
    </xf>
    <xf numFmtId="0" fontId="17" fillId="3" borderId="31" xfId="0" applyFont="1" applyFill="1" applyBorder="1" applyAlignment="1">
      <alignment shrinkToFit="1"/>
    </xf>
    <xf numFmtId="0" fontId="13" fillId="3" borderId="29" xfId="0" applyFont="1" applyFill="1" applyBorder="1" applyAlignment="1">
      <alignment shrinkToFit="1"/>
    </xf>
    <xf numFmtId="0" fontId="13" fillId="3" borderId="30" xfId="0" applyFont="1" applyFill="1" applyBorder="1" applyAlignment="1">
      <alignment shrinkToFit="1"/>
    </xf>
    <xf numFmtId="0" fontId="13" fillId="3" borderId="29" xfId="0" applyFont="1" applyFill="1" applyBorder="1" applyAlignment="1">
      <alignment horizontal="center" shrinkToFit="1"/>
    </xf>
    <xf numFmtId="0" fontId="13" fillId="3" borderId="30" xfId="0" applyFont="1" applyFill="1" applyBorder="1" applyAlignment="1">
      <alignment horizontal="center" shrinkToFit="1"/>
    </xf>
    <xf numFmtId="0" fontId="13" fillId="3" borderId="31" xfId="0" applyFont="1" applyFill="1" applyBorder="1" applyAlignment="1">
      <alignment horizontal="center" shrinkToFit="1"/>
    </xf>
    <xf numFmtId="0" fontId="13" fillId="3" borderId="31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2" borderId="32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2" borderId="33" xfId="0" applyFont="1" applyFill="1" applyBorder="1" applyAlignment="1">
      <alignment horizontal="center" vertical="center" shrinkToFit="1"/>
    </xf>
    <xf numFmtId="0" fontId="13" fillId="3" borderId="34" xfId="0" applyFont="1" applyFill="1" applyBorder="1" applyAlignment="1">
      <alignment horizontal="center" vertical="center" shrinkToFit="1"/>
    </xf>
    <xf numFmtId="0" fontId="13" fillId="4" borderId="34" xfId="0" applyFont="1" applyFill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3" fillId="4" borderId="36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38" fontId="13" fillId="3" borderId="27" xfId="17" applyFont="1" applyFill="1" applyBorder="1" applyAlignment="1">
      <alignment shrinkToFit="1"/>
    </xf>
    <xf numFmtId="38" fontId="13" fillId="3" borderId="0" xfId="17" applyFont="1" applyFill="1" applyBorder="1" applyAlignment="1">
      <alignment shrinkToFit="1"/>
    </xf>
    <xf numFmtId="38" fontId="13" fillId="3" borderId="28" xfId="0" applyNumberFormat="1" applyFont="1" applyFill="1" applyBorder="1" applyAlignment="1">
      <alignment shrinkToFit="1"/>
    </xf>
    <xf numFmtId="38" fontId="13" fillId="3" borderId="26" xfId="17" applyFont="1" applyFill="1" applyBorder="1" applyAlignment="1">
      <alignment shrinkToFit="1"/>
    </xf>
    <xf numFmtId="38" fontId="13" fillId="3" borderId="24" xfId="17" applyFont="1" applyFill="1" applyBorder="1" applyAlignment="1">
      <alignment shrinkToFit="1"/>
    </xf>
    <xf numFmtId="38" fontId="13" fillId="3" borderId="29" xfId="17" applyFont="1" applyFill="1" applyBorder="1" applyAlignment="1">
      <alignment shrinkToFit="1"/>
    </xf>
    <xf numFmtId="38" fontId="13" fillId="3" borderId="30" xfId="17" applyFont="1" applyFill="1" applyBorder="1" applyAlignment="1">
      <alignment shrinkToFit="1"/>
    </xf>
    <xf numFmtId="0" fontId="10" fillId="3" borderId="0" xfId="0" applyFont="1" applyFill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vertical="center" shrinkToFit="1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3" fillId="3" borderId="38" xfId="0" applyFont="1" applyFill="1" applyBorder="1" applyAlignment="1">
      <alignment horizontal="center" vertical="center" shrinkToFit="1"/>
    </xf>
    <xf numFmtId="0" fontId="13" fillId="4" borderId="39" xfId="0" applyFont="1" applyFill="1" applyBorder="1" applyAlignment="1">
      <alignment vertical="center" shrinkToFit="1"/>
    </xf>
    <xf numFmtId="0" fontId="19" fillId="3" borderId="0" xfId="0" applyFont="1" applyFill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 shrinkToFit="1"/>
    </xf>
    <xf numFmtId="0" fontId="13" fillId="4" borderId="41" xfId="0" applyFont="1" applyFill="1" applyBorder="1" applyAlignment="1">
      <alignment horizontal="center" vertical="center" shrinkToFit="1"/>
    </xf>
    <xf numFmtId="0" fontId="13" fillId="4" borderId="42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3" borderId="44" xfId="0" applyFont="1" applyFill="1" applyBorder="1" applyAlignment="1">
      <alignment horizontal="center" vertical="center" shrinkToFit="1"/>
    </xf>
    <xf numFmtId="0" fontId="13" fillId="3" borderId="45" xfId="0" applyFont="1" applyFill="1" applyBorder="1" applyAlignment="1">
      <alignment horizontal="center" vertical="center" shrinkToFit="1"/>
    </xf>
    <xf numFmtId="0" fontId="13" fillId="4" borderId="46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vertical="center" shrinkToFit="1"/>
    </xf>
    <xf numFmtId="0" fontId="13" fillId="4" borderId="48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0" fontId="13" fillId="3" borderId="46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horizontal="center" vertical="center" shrinkToFit="1"/>
    </xf>
    <xf numFmtId="0" fontId="10" fillId="3" borderId="50" xfId="0" applyFont="1" applyFill="1" applyBorder="1" applyAlignment="1">
      <alignment vertical="center"/>
    </xf>
    <xf numFmtId="0" fontId="13" fillId="3" borderId="46" xfId="0" applyFont="1" applyFill="1" applyBorder="1" applyAlignment="1">
      <alignment vertical="center" shrinkToFit="1"/>
    </xf>
    <xf numFmtId="0" fontId="13" fillId="4" borderId="46" xfId="0" applyFont="1" applyFill="1" applyBorder="1" applyAlignment="1">
      <alignment vertical="center" shrinkToFit="1"/>
    </xf>
    <xf numFmtId="0" fontId="10" fillId="4" borderId="48" xfId="0" applyFont="1" applyFill="1" applyBorder="1" applyAlignment="1">
      <alignment vertical="center"/>
    </xf>
    <xf numFmtId="0" fontId="13" fillId="3" borderId="47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vertical="center"/>
    </xf>
    <xf numFmtId="0" fontId="10" fillId="3" borderId="46" xfId="0" applyFont="1" applyFill="1" applyBorder="1" applyAlignment="1">
      <alignment vertical="center"/>
    </xf>
    <xf numFmtId="0" fontId="13" fillId="3" borderId="51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vertical="center" shrinkToFit="1"/>
    </xf>
    <xf numFmtId="0" fontId="13" fillId="3" borderId="41" xfId="0" applyFont="1" applyFill="1" applyBorder="1" applyAlignment="1">
      <alignment vertical="center" shrinkToFit="1"/>
    </xf>
    <xf numFmtId="0" fontId="10" fillId="3" borderId="41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left" vertical="center" shrinkToFit="1"/>
    </xf>
    <xf numFmtId="0" fontId="10" fillId="4" borderId="9" xfId="0" applyFont="1" applyFill="1" applyBorder="1" applyAlignment="1">
      <alignment horizontal="left" vertical="center" shrinkToFit="1"/>
    </xf>
    <xf numFmtId="0" fontId="10" fillId="4" borderId="37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4" borderId="0" xfId="0" applyFont="1" applyFill="1" applyBorder="1" applyAlignment="1">
      <alignment vertical="center"/>
    </xf>
    <xf numFmtId="0" fontId="10" fillId="3" borderId="43" xfId="0" applyFont="1" applyFill="1" applyBorder="1" applyAlignment="1">
      <alignment vertical="center"/>
    </xf>
    <xf numFmtId="0" fontId="10" fillId="3" borderId="49" xfId="0" applyFont="1" applyFill="1" applyBorder="1" applyAlignment="1">
      <alignment vertical="center"/>
    </xf>
    <xf numFmtId="0" fontId="13" fillId="3" borderId="41" xfId="0" applyFont="1" applyFill="1" applyBorder="1" applyAlignment="1">
      <alignment horizontal="center" vertical="center" shrinkToFit="1"/>
    </xf>
    <xf numFmtId="0" fontId="10" fillId="4" borderId="41" xfId="0" applyFont="1" applyFill="1" applyBorder="1" applyAlignment="1">
      <alignment horizontal="left" vertical="center" shrinkToFit="1"/>
    </xf>
    <xf numFmtId="0" fontId="10" fillId="4" borderId="42" xfId="0" applyFont="1" applyFill="1" applyBorder="1" applyAlignment="1">
      <alignment horizontal="left" vertical="center" shrinkToFit="1"/>
    </xf>
    <xf numFmtId="0" fontId="17" fillId="4" borderId="42" xfId="0" applyFont="1" applyFill="1" applyBorder="1" applyAlignment="1">
      <alignment vertical="center" shrinkToFit="1"/>
    </xf>
    <xf numFmtId="0" fontId="17" fillId="3" borderId="50" xfId="0" applyFont="1" applyFill="1" applyBorder="1" applyAlignment="1">
      <alignment vertical="center" shrinkToFit="1"/>
    </xf>
    <xf numFmtId="0" fontId="10" fillId="3" borderId="40" xfId="0" applyFont="1" applyFill="1" applyBorder="1" applyAlignment="1">
      <alignment vertical="center"/>
    </xf>
    <xf numFmtId="0" fontId="10" fillId="4" borderId="41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vertical="center" shrinkToFit="1"/>
    </xf>
    <xf numFmtId="0" fontId="13" fillId="3" borderId="20" xfId="0" applyFont="1" applyFill="1" applyBorder="1" applyAlignment="1">
      <alignment vertical="center" shrinkToFit="1"/>
    </xf>
    <xf numFmtId="0" fontId="13" fillId="4" borderId="52" xfId="0" applyFont="1" applyFill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 shrinkToFit="1"/>
    </xf>
    <xf numFmtId="0" fontId="10" fillId="3" borderId="46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45" xfId="0" applyFont="1" applyFill="1" applyBorder="1" applyAlignment="1">
      <alignment horizontal="left" vertical="center" shrinkToFit="1"/>
    </xf>
    <xf numFmtId="0" fontId="10" fillId="4" borderId="53" xfId="0" applyFont="1" applyFill="1" applyBorder="1" applyAlignment="1">
      <alignment vertical="center" shrinkToFit="1"/>
    </xf>
    <xf numFmtId="0" fontId="16" fillId="3" borderId="0" xfId="0" applyFont="1" applyFill="1" applyBorder="1" applyAlignment="1">
      <alignment vertical="center" shrinkToFit="1"/>
    </xf>
    <xf numFmtId="0" fontId="10" fillId="3" borderId="50" xfId="0" applyFont="1" applyFill="1" applyBorder="1" applyAlignment="1">
      <alignment horizontal="left" vertical="center" shrinkToFit="1"/>
    </xf>
    <xf numFmtId="0" fontId="10" fillId="4" borderId="36" xfId="0" applyFont="1" applyFill="1" applyBorder="1" applyAlignment="1">
      <alignment vertical="center" shrinkToFit="1"/>
    </xf>
    <xf numFmtId="0" fontId="13" fillId="3" borderId="54" xfId="0" applyFont="1" applyFill="1" applyBorder="1" applyAlignment="1">
      <alignment vertical="center"/>
    </xf>
    <xf numFmtId="0" fontId="13" fillId="3" borderId="50" xfId="0" applyFont="1" applyFill="1" applyBorder="1" applyAlignment="1">
      <alignment vertical="center" shrinkToFit="1"/>
    </xf>
    <xf numFmtId="0" fontId="13" fillId="3" borderId="55" xfId="0" applyFont="1" applyFill="1" applyBorder="1" applyAlignment="1">
      <alignment vertical="center" shrinkToFit="1"/>
    </xf>
    <xf numFmtId="0" fontId="17" fillId="4" borderId="0" xfId="0" applyFont="1" applyFill="1" applyBorder="1" applyAlignment="1">
      <alignment vertical="center" shrinkToFit="1"/>
    </xf>
    <xf numFmtId="0" fontId="17" fillId="3" borderId="0" xfId="0" applyFont="1" applyFill="1" applyBorder="1" applyAlignment="1">
      <alignment vertical="center" shrinkToFit="1"/>
    </xf>
    <xf numFmtId="0" fontId="10" fillId="3" borderId="49" xfId="0" applyFont="1" applyFill="1" applyBorder="1" applyAlignment="1">
      <alignment vertical="center" shrinkToFit="1"/>
    </xf>
    <xf numFmtId="0" fontId="10" fillId="3" borderId="45" xfId="0" applyFont="1" applyFill="1" applyBorder="1" applyAlignment="1">
      <alignment vertical="center" shrinkToFit="1"/>
    </xf>
    <xf numFmtId="0" fontId="13" fillId="4" borderId="43" xfId="0" applyFont="1" applyFill="1" applyBorder="1" applyAlignment="1">
      <alignment vertical="center" shrinkToFit="1"/>
    </xf>
    <xf numFmtId="0" fontId="13" fillId="3" borderId="54" xfId="0" applyFont="1" applyFill="1" applyBorder="1" applyAlignment="1">
      <alignment vertical="center" shrinkToFit="1"/>
    </xf>
    <xf numFmtId="0" fontId="13" fillId="2" borderId="56" xfId="0" applyFont="1" applyFill="1" applyBorder="1" applyAlignment="1">
      <alignment horizontal="center" vertical="center" shrinkToFit="1"/>
    </xf>
    <xf numFmtId="186" fontId="13" fillId="2" borderId="57" xfId="0" applyNumberFormat="1" applyFont="1" applyFill="1" applyBorder="1" applyAlignment="1">
      <alignment vertical="center" shrinkToFit="1"/>
    </xf>
    <xf numFmtId="0" fontId="13" fillId="2" borderId="58" xfId="0" applyFont="1" applyFill="1" applyBorder="1" applyAlignment="1">
      <alignment horizontal="center" vertical="center" shrinkToFit="1"/>
    </xf>
    <xf numFmtId="186" fontId="13" fillId="2" borderId="59" xfId="0" applyNumberFormat="1" applyFont="1" applyFill="1" applyBorder="1" applyAlignment="1">
      <alignment vertical="center" shrinkToFit="1"/>
    </xf>
    <xf numFmtId="0" fontId="13" fillId="3" borderId="60" xfId="0" applyFont="1" applyFill="1" applyBorder="1" applyAlignment="1">
      <alignment horizontal="righ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10" fillId="3" borderId="20" xfId="0" applyFont="1" applyFill="1" applyBorder="1" applyAlignment="1">
      <alignment horizontal="left" vertical="center" shrinkToFit="1"/>
    </xf>
    <xf numFmtId="0" fontId="10" fillId="3" borderId="50" xfId="0" applyFont="1" applyFill="1" applyBorder="1" applyAlignment="1">
      <alignment vertical="center" shrinkToFit="1"/>
    </xf>
    <xf numFmtId="0" fontId="10" fillId="3" borderId="9" xfId="0" applyFont="1" applyFill="1" applyBorder="1" applyAlignment="1">
      <alignment vertical="center" shrinkToFit="1"/>
    </xf>
    <xf numFmtId="0" fontId="10" fillId="4" borderId="48" xfId="0" applyFont="1" applyFill="1" applyBorder="1" applyAlignment="1">
      <alignment vertical="center" shrinkToFit="1"/>
    </xf>
    <xf numFmtId="0" fontId="10" fillId="4" borderId="54" xfId="0" applyFont="1" applyFill="1" applyBorder="1" applyAlignment="1">
      <alignment horizontal="left" vertical="center" shrinkToFit="1"/>
    </xf>
    <xf numFmtId="0" fontId="13" fillId="4" borderId="41" xfId="0" applyFont="1" applyFill="1" applyBorder="1" applyAlignment="1">
      <alignment horizontal="left" vertical="center" shrinkToFit="1"/>
    </xf>
    <xf numFmtId="0" fontId="17" fillId="3" borderId="37" xfId="0" applyFont="1" applyFill="1" applyBorder="1" applyAlignment="1">
      <alignment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vertical="center" shrinkToFit="1"/>
    </xf>
    <xf numFmtId="0" fontId="10" fillId="3" borderId="54" xfId="0" applyFont="1" applyFill="1" applyBorder="1" applyAlignment="1">
      <alignment vertical="center" shrinkToFit="1"/>
    </xf>
    <xf numFmtId="0" fontId="10" fillId="3" borderId="46" xfId="0" applyFont="1" applyFill="1" applyBorder="1" applyAlignment="1">
      <alignment vertical="center" shrinkToFit="1"/>
    </xf>
    <xf numFmtId="0" fontId="13" fillId="4" borderId="41" xfId="0" applyFont="1" applyFill="1" applyBorder="1" applyAlignment="1">
      <alignment vertical="center" shrinkToFit="1"/>
    </xf>
    <xf numFmtId="0" fontId="13" fillId="3" borderId="42" xfId="0" applyFont="1" applyFill="1" applyBorder="1" applyAlignment="1">
      <alignment vertical="center" shrinkToFit="1"/>
    </xf>
    <xf numFmtId="0" fontId="13" fillId="3" borderId="61" xfId="0" applyFont="1" applyFill="1" applyBorder="1" applyAlignment="1">
      <alignment vertical="center" shrinkToFit="1"/>
    </xf>
    <xf numFmtId="0" fontId="13" fillId="4" borderId="45" xfId="0" applyFont="1" applyFill="1" applyBorder="1" applyAlignment="1">
      <alignment vertical="center" shrinkToFit="1"/>
    </xf>
    <xf numFmtId="0" fontId="13" fillId="4" borderId="4" xfId="0" applyFont="1" applyFill="1" applyBorder="1" applyAlignment="1">
      <alignment vertical="center" shrinkToFit="1"/>
    </xf>
    <xf numFmtId="0" fontId="13" fillId="3" borderId="41" xfId="0" applyFont="1" applyFill="1" applyBorder="1" applyAlignment="1">
      <alignment vertical="center"/>
    </xf>
    <xf numFmtId="0" fontId="13" fillId="3" borderId="52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13" xfId="0" applyFont="1" applyFill="1" applyBorder="1" applyAlignment="1">
      <alignment vertical="center" shrinkToFit="1"/>
    </xf>
    <xf numFmtId="0" fontId="11" fillId="2" borderId="6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3" fillId="3" borderId="63" xfId="0" applyFont="1" applyFill="1" applyBorder="1" applyAlignment="1">
      <alignment horizontal="right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187" fontId="11" fillId="2" borderId="3" xfId="0" applyNumberFormat="1" applyFont="1" applyFill="1" applyBorder="1" applyAlignment="1">
      <alignment horizontal="left" vertical="center" shrinkToFit="1"/>
    </xf>
    <xf numFmtId="189" fontId="12" fillId="3" borderId="0" xfId="0" applyNumberFormat="1" applyFont="1" applyFill="1" applyBorder="1" applyAlignment="1">
      <alignment horizontal="center" vertical="center" shrinkToFit="1"/>
    </xf>
    <xf numFmtId="189" fontId="12" fillId="3" borderId="16" xfId="0" applyNumberFormat="1" applyFont="1" applyFill="1" applyBorder="1" applyAlignment="1">
      <alignment horizontal="center" vertical="center" shrinkToFit="1"/>
    </xf>
    <xf numFmtId="189" fontId="12" fillId="3" borderId="3" xfId="0" applyNumberFormat="1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right" vertical="center" shrinkToFit="1"/>
    </xf>
    <xf numFmtId="0" fontId="13" fillId="3" borderId="65" xfId="0" applyFont="1" applyFill="1" applyBorder="1" applyAlignment="1">
      <alignment horizontal="right" vertical="center" shrinkToFit="1"/>
    </xf>
    <xf numFmtId="0" fontId="13" fillId="3" borderId="66" xfId="0" applyFont="1" applyFill="1" applyBorder="1" applyAlignment="1">
      <alignment horizontal="right" vertical="center" shrinkToFit="1"/>
    </xf>
    <xf numFmtId="0" fontId="13" fillId="3" borderId="67" xfId="0" applyFont="1" applyFill="1" applyBorder="1" applyAlignment="1">
      <alignment horizontal="right" vertical="center" shrinkToFit="1"/>
    </xf>
    <xf numFmtId="0" fontId="13" fillId="3" borderId="68" xfId="0" applyFont="1" applyFill="1" applyBorder="1" applyAlignment="1">
      <alignment horizontal="right" vertical="center" shrinkToFit="1"/>
    </xf>
    <xf numFmtId="0" fontId="13" fillId="3" borderId="69" xfId="0" applyFont="1" applyFill="1" applyBorder="1" applyAlignment="1">
      <alignment horizontal="right" vertical="center" shrinkToFit="1"/>
    </xf>
    <xf numFmtId="0" fontId="13" fillId="3" borderId="70" xfId="0" applyFont="1" applyFill="1" applyBorder="1" applyAlignment="1">
      <alignment horizontal="right" vertical="center" shrinkToFit="1"/>
    </xf>
    <xf numFmtId="189" fontId="12" fillId="3" borderId="10" xfId="0" applyNumberFormat="1" applyFont="1" applyFill="1" applyBorder="1" applyAlignment="1">
      <alignment horizontal="center" vertical="center" shrinkToFit="1"/>
    </xf>
    <xf numFmtId="189" fontId="12" fillId="3" borderId="9" xfId="0" applyNumberFormat="1" applyFont="1" applyFill="1" applyBorder="1" applyAlignment="1">
      <alignment horizontal="center" vertical="center" shrinkToFit="1"/>
    </xf>
    <xf numFmtId="189" fontId="12" fillId="3" borderId="15" xfId="0" applyNumberFormat="1" applyFont="1" applyFill="1" applyBorder="1" applyAlignment="1">
      <alignment horizontal="center" vertical="center" shrinkToFit="1"/>
    </xf>
    <xf numFmtId="0" fontId="13" fillId="3" borderId="71" xfId="0" applyFont="1" applyFill="1" applyBorder="1" applyAlignment="1">
      <alignment horizontal="right" vertical="center" shrinkToFit="1"/>
    </xf>
    <xf numFmtId="0" fontId="13" fillId="3" borderId="5" xfId="0" applyFont="1" applyFill="1" applyBorder="1" applyAlignment="1">
      <alignment horizontal="left" vertical="center" shrinkToFit="1"/>
    </xf>
    <xf numFmtId="0" fontId="13" fillId="3" borderId="0" xfId="0" applyNumberFormat="1" applyFont="1" applyFill="1" applyBorder="1" applyAlignment="1" quotePrefix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8" xfId="0" applyFont="1" applyFill="1" applyBorder="1" applyAlignment="1">
      <alignment horizontal="left" vertical="center" shrinkToFit="1"/>
    </xf>
    <xf numFmtId="0" fontId="13" fillId="3" borderId="4" xfId="0" applyFont="1" applyFill="1" applyBorder="1" applyAlignment="1">
      <alignment horizontal="left" vertical="center" shrinkToFit="1"/>
    </xf>
    <xf numFmtId="0" fontId="13" fillId="3" borderId="9" xfId="0" applyFont="1" applyFill="1" applyBorder="1" applyAlignment="1">
      <alignment horizontal="left" vertical="center" shrinkToFit="1"/>
    </xf>
    <xf numFmtId="0" fontId="13" fillId="3" borderId="36" xfId="0" applyFont="1" applyFill="1" applyBorder="1" applyAlignment="1">
      <alignment horizontal="right" vertical="center" shrinkToFit="1"/>
    </xf>
    <xf numFmtId="0" fontId="13" fillId="3" borderId="72" xfId="0" applyFont="1" applyFill="1" applyBorder="1" applyAlignment="1">
      <alignment horizontal="right" vertical="center" shrinkToFit="1"/>
    </xf>
    <xf numFmtId="0" fontId="13" fillId="3" borderId="7" xfId="0" applyFont="1" applyFill="1" applyBorder="1" applyAlignment="1">
      <alignment vertical="center" shrinkToFit="1"/>
    </xf>
    <xf numFmtId="0" fontId="13" fillId="3" borderId="5" xfId="0" applyFont="1" applyFill="1" applyBorder="1" applyAlignment="1">
      <alignment horizontal="right" vertical="center" shrinkToFit="1"/>
    </xf>
    <xf numFmtId="0" fontId="13" fillId="3" borderId="73" xfId="0" applyFont="1" applyFill="1" applyBorder="1" applyAlignment="1">
      <alignment horizontal="right" vertical="center" shrinkToFit="1"/>
    </xf>
    <xf numFmtId="0" fontId="13" fillId="3" borderId="0" xfId="0" applyNumberFormat="1" applyFont="1" applyFill="1" applyBorder="1" applyAlignment="1" quotePrefix="1">
      <alignment horizontal="right" vertical="center" shrinkToFit="1"/>
    </xf>
    <xf numFmtId="0" fontId="13" fillId="2" borderId="3" xfId="0" applyFont="1" applyFill="1" applyBorder="1" applyAlignment="1">
      <alignment horizontal="left" vertical="center" shrinkToFit="1"/>
    </xf>
    <xf numFmtId="186" fontId="13" fillId="2" borderId="0" xfId="0" applyNumberFormat="1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0" xfId="0" applyNumberFormat="1" applyFont="1" applyFill="1" applyBorder="1" applyAlignment="1">
      <alignment horizontal="center" vertical="center" shrinkToFit="1"/>
    </xf>
    <xf numFmtId="186" fontId="13" fillId="2" borderId="9" xfId="0" applyNumberFormat="1" applyFont="1" applyFill="1" applyBorder="1" applyAlignment="1">
      <alignment vertical="center" shrinkToFit="1"/>
    </xf>
    <xf numFmtId="0" fontId="13" fillId="2" borderId="8" xfId="0" applyNumberFormat="1" applyFont="1" applyFill="1" applyBorder="1" applyAlignment="1">
      <alignment horizontal="center" vertical="center" shrinkToFit="1"/>
    </xf>
    <xf numFmtId="38" fontId="11" fillId="2" borderId="3" xfId="17" applyFont="1" applyFill="1" applyBorder="1" applyAlignment="1">
      <alignment horizontal="right" vertical="center" shrinkToFit="1"/>
    </xf>
    <xf numFmtId="38" fontId="11" fillId="2" borderId="0" xfId="17" applyFont="1" applyFill="1" applyBorder="1" applyAlignment="1">
      <alignment horizontal="right" vertical="center" shrinkToFit="1"/>
    </xf>
    <xf numFmtId="38" fontId="11" fillId="2" borderId="16" xfId="17" applyFont="1" applyFill="1" applyBorder="1" applyAlignment="1">
      <alignment horizontal="right" vertical="center" shrinkToFit="1"/>
    </xf>
    <xf numFmtId="0" fontId="13" fillId="2" borderId="32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3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right" vertical="center"/>
    </xf>
    <xf numFmtId="0" fontId="10" fillId="3" borderId="76" xfId="0" applyFont="1" applyFill="1" applyBorder="1" applyAlignment="1">
      <alignment horizontal="right" vertical="center"/>
    </xf>
    <xf numFmtId="0" fontId="10" fillId="3" borderId="77" xfId="0" applyFont="1" applyFill="1" applyBorder="1" applyAlignment="1">
      <alignment horizontal="right" vertical="center"/>
    </xf>
    <xf numFmtId="0" fontId="10" fillId="3" borderId="78" xfId="0" applyFont="1" applyFill="1" applyBorder="1" applyAlignment="1">
      <alignment horizontal="right" vertical="center"/>
    </xf>
    <xf numFmtId="0" fontId="10" fillId="3" borderId="79" xfId="0" applyFont="1" applyFill="1" applyBorder="1" applyAlignment="1">
      <alignment horizontal="right" vertical="center"/>
    </xf>
    <xf numFmtId="0" fontId="10" fillId="3" borderId="80" xfId="0" applyFont="1" applyFill="1" applyBorder="1" applyAlignment="1">
      <alignment horizontal="right" vertical="center"/>
    </xf>
    <xf numFmtId="0" fontId="10" fillId="3" borderId="81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 shrinkToFit="1"/>
    </xf>
    <xf numFmtId="0" fontId="13" fillId="3" borderId="23" xfId="0" applyFont="1" applyFill="1" applyBorder="1" applyAlignment="1">
      <alignment horizontal="center" shrinkToFit="1"/>
    </xf>
    <xf numFmtId="0" fontId="13" fillId="3" borderId="37" xfId="0" applyFont="1" applyFill="1" applyBorder="1" applyAlignment="1">
      <alignment horizontal="right" vertical="center" shrinkToFit="1"/>
    </xf>
    <xf numFmtId="0" fontId="13" fillId="3" borderId="20" xfId="0" applyFont="1" applyFill="1" applyBorder="1" applyAlignment="1">
      <alignment horizontal="right" vertical="center" shrinkToFit="1"/>
    </xf>
    <xf numFmtId="0" fontId="13" fillId="3" borderId="82" xfId="0" applyFont="1" applyFill="1" applyBorder="1" applyAlignment="1">
      <alignment horizontal="right" vertical="center" shrinkToFit="1"/>
    </xf>
    <xf numFmtId="0" fontId="13" fillId="3" borderId="83" xfId="0" applyFont="1" applyFill="1" applyBorder="1" applyAlignment="1">
      <alignment horizontal="right" vertical="center" shrinkToFit="1"/>
    </xf>
    <xf numFmtId="0" fontId="13" fillId="3" borderId="84" xfId="0" applyFont="1" applyFill="1" applyBorder="1" applyAlignment="1">
      <alignment horizontal="right" vertical="center" shrinkToFit="1"/>
    </xf>
    <xf numFmtId="0" fontId="13" fillId="3" borderId="85" xfId="0" applyNumberFormat="1" applyFont="1" applyFill="1" applyBorder="1" applyAlignment="1">
      <alignment horizontal="center" vertical="center" shrinkToFit="1"/>
    </xf>
    <xf numFmtId="0" fontId="13" fillId="3" borderId="20" xfId="0" applyNumberFormat="1" applyFont="1" applyFill="1" applyBorder="1" applyAlignment="1">
      <alignment horizontal="center" vertical="center" shrinkToFit="1"/>
    </xf>
    <xf numFmtId="0" fontId="13" fillId="3" borderId="36" xfId="0" applyNumberFormat="1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3" fillId="3" borderId="6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 vertical="center" shrinkToFit="1"/>
    </xf>
    <xf numFmtId="0" fontId="15" fillId="3" borderId="19" xfId="0" applyFont="1" applyFill="1" applyBorder="1" applyAlignment="1">
      <alignment horizontal="left" vertical="center" shrinkToFit="1"/>
    </xf>
    <xf numFmtId="0" fontId="15" fillId="3" borderId="12" xfId="0" applyFont="1" applyFill="1" applyBorder="1" applyAlignment="1">
      <alignment horizontal="left" vertical="center" shrinkToFit="1"/>
    </xf>
    <xf numFmtId="0" fontId="15" fillId="3" borderId="17" xfId="0" applyFont="1" applyFill="1" applyBorder="1" applyAlignment="1">
      <alignment horizontal="left" vertical="center" shrinkToFit="1"/>
    </xf>
    <xf numFmtId="0" fontId="13" fillId="3" borderId="62" xfId="0" applyFont="1" applyFill="1" applyBorder="1" applyAlignment="1">
      <alignment horizontal="center" vertical="center" shrinkToFit="1"/>
    </xf>
    <xf numFmtId="0" fontId="13" fillId="3" borderId="85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86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8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3" fillId="3" borderId="72" xfId="0" applyFont="1" applyFill="1" applyBorder="1" applyAlignment="1">
      <alignment horizontal="center" vertical="center" shrinkToFit="1"/>
    </xf>
    <xf numFmtId="0" fontId="13" fillId="3" borderId="71" xfId="0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shrinkToFit="1"/>
    </xf>
    <xf numFmtId="0" fontId="13" fillId="3" borderId="65" xfId="0" applyFont="1" applyFill="1" applyBorder="1" applyAlignment="1">
      <alignment horizontal="center" vertical="center" shrinkToFit="1"/>
    </xf>
    <xf numFmtId="0" fontId="13" fillId="3" borderId="66" xfId="0" applyFont="1" applyFill="1" applyBorder="1" applyAlignment="1">
      <alignment horizontal="center" vertical="center" shrinkToFit="1"/>
    </xf>
    <xf numFmtId="0" fontId="13" fillId="3" borderId="67" xfId="0" applyFont="1" applyFill="1" applyBorder="1" applyAlignment="1">
      <alignment horizontal="center" vertical="center" shrinkToFit="1"/>
    </xf>
    <xf numFmtId="0" fontId="13" fillId="3" borderId="68" xfId="0" applyFont="1" applyFill="1" applyBorder="1" applyAlignment="1">
      <alignment horizontal="center" vertical="center" shrinkToFit="1"/>
    </xf>
    <xf numFmtId="0" fontId="13" fillId="3" borderId="69" xfId="0" applyFont="1" applyFill="1" applyBorder="1" applyAlignment="1">
      <alignment horizontal="center" vertical="center" shrinkToFit="1"/>
    </xf>
    <xf numFmtId="0" fontId="13" fillId="3" borderId="70" xfId="0" applyFont="1" applyFill="1" applyBorder="1" applyAlignment="1">
      <alignment horizontal="center" vertical="center" shrinkToFit="1"/>
    </xf>
    <xf numFmtId="0" fontId="13" fillId="3" borderId="63" xfId="0" applyFont="1" applyFill="1" applyBorder="1" applyAlignment="1">
      <alignment horizontal="center" vertical="center" shrinkToFit="1"/>
    </xf>
    <xf numFmtId="0" fontId="13" fillId="3" borderId="60" xfId="0" applyFont="1" applyFill="1" applyBorder="1" applyAlignment="1">
      <alignment horizontal="center" vertical="center" shrinkToFit="1"/>
    </xf>
    <xf numFmtId="0" fontId="13" fillId="3" borderId="82" xfId="0" applyFont="1" applyFill="1" applyBorder="1" applyAlignment="1">
      <alignment horizontal="center" vertical="center" shrinkToFit="1"/>
    </xf>
    <xf numFmtId="0" fontId="13" fillId="3" borderId="83" xfId="0" applyFont="1" applyFill="1" applyBorder="1" applyAlignment="1">
      <alignment horizontal="center" vertical="center" shrinkToFit="1"/>
    </xf>
    <xf numFmtId="0" fontId="13" fillId="3" borderId="84" xfId="0" applyFont="1" applyFill="1" applyBorder="1" applyAlignment="1">
      <alignment horizontal="center" vertical="center" shrinkToFit="1"/>
    </xf>
    <xf numFmtId="0" fontId="13" fillId="3" borderId="37" xfId="0" applyNumberFormat="1" applyFont="1" applyFill="1" applyBorder="1" applyAlignment="1">
      <alignment horizontal="center" vertical="center" shrinkToFit="1"/>
    </xf>
    <xf numFmtId="0" fontId="13" fillId="3" borderId="19" xfId="0" applyNumberFormat="1" applyFont="1" applyFill="1" applyBorder="1" applyAlignment="1">
      <alignment horizontal="center" vertical="center" shrinkToFit="1"/>
    </xf>
    <xf numFmtId="0" fontId="13" fillId="3" borderId="86" xfId="0" applyNumberFormat="1" applyFont="1" applyFill="1" applyBorder="1" applyAlignment="1">
      <alignment horizontal="center" vertical="center" shrinkToFit="1"/>
    </xf>
    <xf numFmtId="189" fontId="10" fillId="3" borderId="10" xfId="0" applyNumberFormat="1" applyFont="1" applyFill="1" applyBorder="1" applyAlignment="1">
      <alignment horizontal="center" vertical="center" shrinkToFit="1"/>
    </xf>
    <xf numFmtId="189" fontId="10" fillId="3" borderId="9" xfId="0" applyNumberFormat="1" applyFont="1" applyFill="1" applyBorder="1" applyAlignment="1">
      <alignment horizontal="center" vertical="center" shrinkToFit="1"/>
    </xf>
    <xf numFmtId="189" fontId="10" fillId="3" borderId="15" xfId="0" applyNumberFormat="1" applyFont="1" applyFill="1" applyBorder="1" applyAlignment="1">
      <alignment horizontal="center" vertical="center" shrinkToFit="1"/>
    </xf>
    <xf numFmtId="189" fontId="10" fillId="3" borderId="3" xfId="0" applyNumberFormat="1" applyFont="1" applyFill="1" applyBorder="1" applyAlignment="1">
      <alignment horizontal="center" vertical="center" shrinkToFit="1"/>
    </xf>
    <xf numFmtId="189" fontId="10" fillId="3" borderId="0" xfId="0" applyNumberFormat="1" applyFont="1" applyFill="1" applyBorder="1" applyAlignment="1">
      <alignment horizontal="center" vertical="center" shrinkToFit="1"/>
    </xf>
    <xf numFmtId="189" fontId="10" fillId="3" borderId="16" xfId="0" applyNumberFormat="1" applyFont="1" applyFill="1" applyBorder="1" applyAlignment="1">
      <alignment horizontal="center" vertical="center" shrinkToFit="1"/>
    </xf>
    <xf numFmtId="0" fontId="13" fillId="3" borderId="87" xfId="0" applyFont="1" applyFill="1" applyBorder="1" applyAlignment="1">
      <alignment horizontal="center" vertical="center" shrinkToFit="1"/>
    </xf>
    <xf numFmtId="0" fontId="13" fillId="3" borderId="88" xfId="0" applyFont="1" applyFill="1" applyBorder="1" applyAlignment="1">
      <alignment horizontal="center" vertical="center" shrinkToFit="1"/>
    </xf>
    <xf numFmtId="0" fontId="13" fillId="3" borderId="89" xfId="0" applyFont="1" applyFill="1" applyBorder="1" applyAlignment="1">
      <alignment horizontal="center" vertical="center" shrinkToFit="1"/>
    </xf>
    <xf numFmtId="0" fontId="13" fillId="3" borderId="73" xfId="0" applyNumberFormat="1" applyFont="1" applyFill="1" applyBorder="1" applyAlignment="1">
      <alignment horizontal="center" vertical="center" shrinkToFit="1"/>
    </xf>
    <xf numFmtId="0" fontId="13" fillId="3" borderId="5" xfId="0" applyNumberFormat="1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shrinkToFit="1"/>
    </xf>
    <xf numFmtId="0" fontId="17" fillId="3" borderId="24" xfId="0" applyFont="1" applyFill="1" applyBorder="1" applyAlignment="1">
      <alignment horizontal="center" shrinkToFit="1"/>
    </xf>
    <xf numFmtId="0" fontId="10" fillId="3" borderId="76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shrinkToFit="1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189" fontId="12" fillId="3" borderId="62" xfId="0" applyNumberFormat="1" applyFont="1" applyFill="1" applyBorder="1" applyAlignment="1">
      <alignment horizontal="center" vertical="center" shrinkToFit="1"/>
    </xf>
    <xf numFmtId="189" fontId="12" fillId="3" borderId="5" xfId="0" applyNumberFormat="1" applyFont="1" applyFill="1" applyBorder="1" applyAlignment="1">
      <alignment horizontal="center" vertical="center" shrinkToFit="1"/>
    </xf>
    <xf numFmtId="189" fontId="12" fillId="3" borderId="19" xfId="0" applyNumberFormat="1" applyFont="1" applyFill="1" applyBorder="1" applyAlignment="1">
      <alignment horizontal="center" vertical="center" shrinkToFit="1"/>
    </xf>
    <xf numFmtId="0" fontId="13" fillId="3" borderId="90" xfId="0" applyFont="1" applyFill="1" applyBorder="1" applyAlignment="1">
      <alignment horizontal="right" vertical="center" shrinkToFit="1"/>
    </xf>
    <xf numFmtId="0" fontId="13" fillId="3" borderId="91" xfId="0" applyFont="1" applyFill="1" applyBorder="1" applyAlignment="1">
      <alignment horizontal="right" vertical="center" shrinkToFit="1"/>
    </xf>
    <xf numFmtId="0" fontId="13" fillId="3" borderId="87" xfId="0" applyFont="1" applyFill="1" applyBorder="1" applyAlignment="1">
      <alignment horizontal="right" vertical="center" shrinkToFit="1"/>
    </xf>
    <xf numFmtId="0" fontId="13" fillId="3" borderId="88" xfId="0" applyFont="1" applyFill="1" applyBorder="1" applyAlignment="1">
      <alignment horizontal="right" vertical="center" shrinkToFit="1"/>
    </xf>
    <xf numFmtId="0" fontId="13" fillId="3" borderId="92" xfId="0" applyFont="1" applyFill="1" applyBorder="1" applyAlignment="1">
      <alignment horizontal="right" vertical="center" shrinkToFit="1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3" fillId="3" borderId="86" xfId="0" applyFont="1" applyFill="1" applyBorder="1" applyAlignment="1">
      <alignment horizontal="right" vertical="center" shrinkToFit="1"/>
    </xf>
    <xf numFmtId="0" fontId="13" fillId="3" borderId="9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13" fillId="3" borderId="13" xfId="0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left" vertical="center" shrinkToFit="1"/>
    </xf>
    <xf numFmtId="0" fontId="20" fillId="3" borderId="0" xfId="0" applyFont="1" applyFill="1" applyAlignment="1">
      <alignment horizontal="left" vertical="center"/>
    </xf>
    <xf numFmtId="0" fontId="13" fillId="3" borderId="89" xfId="0" applyFont="1" applyFill="1" applyBorder="1" applyAlignment="1">
      <alignment horizontal="right" vertical="center" shrinkToFit="1"/>
    </xf>
    <xf numFmtId="0" fontId="23" fillId="2" borderId="93" xfId="0" applyFont="1" applyFill="1" applyBorder="1" applyAlignment="1">
      <alignment horizontal="center" vertical="center" shrinkToFit="1"/>
    </xf>
    <xf numFmtId="0" fontId="23" fillId="2" borderId="94" xfId="0" applyFont="1" applyFill="1" applyBorder="1" applyAlignment="1">
      <alignment horizontal="center" vertical="center" shrinkToFit="1"/>
    </xf>
    <xf numFmtId="0" fontId="24" fillId="2" borderId="93" xfId="0" applyFont="1" applyFill="1" applyBorder="1" applyAlignment="1">
      <alignment horizontal="center" vertical="center" shrinkToFit="1"/>
    </xf>
    <xf numFmtId="0" fontId="24" fillId="2" borderId="94" xfId="0" applyFont="1" applyFill="1" applyBorder="1" applyAlignment="1">
      <alignment horizontal="center" vertical="center" shrinkToFit="1"/>
    </xf>
    <xf numFmtId="0" fontId="24" fillId="2" borderId="95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87" fontId="11" fillId="2" borderId="3" xfId="0" applyNumberFormat="1" applyFont="1" applyFill="1" applyBorder="1" applyAlignment="1">
      <alignment horizontal="center" vertical="center" shrinkToFit="1"/>
    </xf>
    <xf numFmtId="187" fontId="11" fillId="2" borderId="0" xfId="0" applyNumberFormat="1" applyFont="1" applyFill="1" applyBorder="1" applyAlignment="1">
      <alignment horizontal="center" vertical="center" shrinkToFit="1"/>
    </xf>
    <xf numFmtId="0" fontId="11" fillId="2" borderId="6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189" fontId="10" fillId="2" borderId="62" xfId="0" applyNumberFormat="1" applyFont="1" applyFill="1" applyBorder="1" applyAlignment="1">
      <alignment horizontal="center" vertical="center" shrinkToFit="1"/>
    </xf>
    <xf numFmtId="189" fontId="10" fillId="2" borderId="5" xfId="0" applyNumberFormat="1" applyFont="1" applyFill="1" applyBorder="1" applyAlignment="1">
      <alignment horizontal="center" vertical="center" shrinkToFit="1"/>
    </xf>
    <xf numFmtId="189" fontId="10" fillId="2" borderId="19" xfId="0" applyNumberFormat="1" applyFont="1" applyFill="1" applyBorder="1" applyAlignment="1">
      <alignment horizontal="center" vertical="center" shrinkToFit="1"/>
    </xf>
    <xf numFmtId="189" fontId="10" fillId="2" borderId="3" xfId="0" applyNumberFormat="1" applyFont="1" applyFill="1" applyBorder="1" applyAlignment="1">
      <alignment horizontal="center" vertical="center" shrinkToFit="1"/>
    </xf>
    <xf numFmtId="189" fontId="10" fillId="2" borderId="0" xfId="0" applyNumberFormat="1" applyFont="1" applyFill="1" applyBorder="1" applyAlignment="1">
      <alignment horizontal="center" vertical="center" shrinkToFit="1"/>
    </xf>
    <xf numFmtId="189" fontId="10" fillId="2" borderId="16" xfId="0" applyNumberFormat="1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shrinkToFit="1"/>
    </xf>
    <xf numFmtId="0" fontId="13" fillId="3" borderId="24" xfId="0" applyFont="1" applyFill="1" applyBorder="1" applyAlignment="1">
      <alignment horizontal="center" shrinkToFit="1"/>
    </xf>
    <xf numFmtId="189" fontId="10" fillId="3" borderId="62" xfId="0" applyNumberFormat="1" applyFont="1" applyFill="1" applyBorder="1" applyAlignment="1">
      <alignment horizontal="center" vertical="center" shrinkToFit="1"/>
    </xf>
    <xf numFmtId="189" fontId="10" fillId="3" borderId="5" xfId="0" applyNumberFormat="1" applyFont="1" applyFill="1" applyBorder="1" applyAlignment="1">
      <alignment horizontal="center" vertical="center" shrinkToFit="1"/>
    </xf>
    <xf numFmtId="189" fontId="10" fillId="3" borderId="19" xfId="0" applyNumberFormat="1" applyFont="1" applyFill="1" applyBorder="1" applyAlignment="1">
      <alignment horizontal="center" vertical="center" shrinkToFit="1"/>
    </xf>
    <xf numFmtId="0" fontId="13" fillId="3" borderId="85" xfId="0" applyNumberFormat="1" applyFont="1" applyFill="1" applyBorder="1" applyAlignment="1">
      <alignment horizontal="right" vertical="center" shrinkToFit="1"/>
    </xf>
    <xf numFmtId="0" fontId="13" fillId="3" borderId="20" xfId="0" applyNumberFormat="1" applyFont="1" applyFill="1" applyBorder="1" applyAlignment="1">
      <alignment horizontal="right" vertical="center" shrinkToFit="1"/>
    </xf>
    <xf numFmtId="0" fontId="13" fillId="3" borderId="36" xfId="0" applyNumberFormat="1" applyFont="1" applyFill="1" applyBorder="1" applyAlignment="1">
      <alignment horizontal="right" vertical="center" shrinkToFit="1"/>
    </xf>
    <xf numFmtId="189" fontId="12" fillId="2" borderId="10" xfId="0" applyNumberFormat="1" applyFont="1" applyFill="1" applyBorder="1" applyAlignment="1">
      <alignment horizontal="center" vertical="center" shrinkToFit="1"/>
    </xf>
    <xf numFmtId="189" fontId="12" fillId="2" borderId="9" xfId="0" applyNumberFormat="1" applyFont="1" applyFill="1" applyBorder="1" applyAlignment="1">
      <alignment horizontal="center" vertical="center" shrinkToFit="1"/>
    </xf>
    <xf numFmtId="189" fontId="12" fillId="2" borderId="15" xfId="0" applyNumberFormat="1" applyFont="1" applyFill="1" applyBorder="1" applyAlignment="1">
      <alignment horizontal="center" vertical="center" shrinkToFit="1"/>
    </xf>
    <xf numFmtId="189" fontId="12" fillId="2" borderId="3" xfId="0" applyNumberFormat="1" applyFont="1" applyFill="1" applyBorder="1" applyAlignment="1">
      <alignment horizontal="center" vertical="center" shrinkToFit="1"/>
    </xf>
    <xf numFmtId="189" fontId="12" fillId="2" borderId="0" xfId="0" applyNumberFormat="1" applyFont="1" applyFill="1" applyBorder="1" applyAlignment="1">
      <alignment horizontal="center" vertical="center" shrinkToFit="1"/>
    </xf>
    <xf numFmtId="189" fontId="12" fillId="2" borderId="16" xfId="0" applyNumberFormat="1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horizontal="left" vertical="center"/>
    </xf>
    <xf numFmtId="0" fontId="17" fillId="3" borderId="21" xfId="0" applyFont="1" applyFill="1" applyBorder="1" applyAlignment="1">
      <alignment horizontal="center" shrinkToFit="1"/>
    </xf>
    <xf numFmtId="0" fontId="17" fillId="3" borderId="22" xfId="0" applyFont="1" applyFill="1" applyBorder="1" applyAlignment="1">
      <alignment horizontal="center" shrinkToFit="1"/>
    </xf>
    <xf numFmtId="0" fontId="17" fillId="3" borderId="23" xfId="0" applyFont="1" applyFill="1" applyBorder="1" applyAlignment="1">
      <alignment horizontal="center" shrinkToFit="1"/>
    </xf>
    <xf numFmtId="0" fontId="21" fillId="3" borderId="13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23" fillId="2" borderId="62" xfId="0" applyFont="1" applyFill="1" applyBorder="1" applyAlignment="1">
      <alignment horizontal="center" vertical="center" shrinkToFit="1"/>
    </xf>
    <xf numFmtId="0" fontId="23" fillId="2" borderId="5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104775</xdr:colOff>
      <xdr:row>4</xdr:row>
      <xdr:rowOff>19050</xdr:rowOff>
    </xdr:from>
    <xdr:to>
      <xdr:col>28</xdr:col>
      <xdr:colOff>28575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1097" t="6086" r="7749" b="22151"/>
        <a:stretch>
          <a:fillRect/>
        </a:stretch>
      </xdr:blipFill>
      <xdr:spPr>
        <a:xfrm>
          <a:off x="4876800" y="476250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19050</xdr:rowOff>
    </xdr:from>
    <xdr:to>
      <xdr:col>11</xdr:col>
      <xdr:colOff>171450</xdr:colOff>
      <xdr:row>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4776" t="10833" r="15289" b="22724"/>
        <a:stretch>
          <a:fillRect/>
        </a:stretch>
      </xdr:blipFill>
      <xdr:spPr>
        <a:xfrm>
          <a:off x="2095500" y="476250"/>
          <a:ext cx="1581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14</xdr:row>
      <xdr:rowOff>28575</xdr:rowOff>
    </xdr:from>
    <xdr:to>
      <xdr:col>46</xdr:col>
      <xdr:colOff>676275</xdr:colOff>
      <xdr:row>18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1851" t="8776" r="8148" b="16749"/>
        <a:stretch>
          <a:fillRect/>
        </a:stretch>
      </xdr:blipFill>
      <xdr:spPr>
        <a:xfrm>
          <a:off x="8896350" y="23907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19</xdr:row>
      <xdr:rowOff>19050</xdr:rowOff>
    </xdr:from>
    <xdr:to>
      <xdr:col>46</xdr:col>
      <xdr:colOff>752475</xdr:colOff>
      <xdr:row>23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l="10867" t="13978" r="14584" b="20283"/>
        <a:stretch>
          <a:fillRect/>
        </a:stretch>
      </xdr:blipFill>
      <xdr:spPr>
        <a:xfrm>
          <a:off x="8896350" y="333375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57150</xdr:colOff>
      <xdr:row>4</xdr:row>
      <xdr:rowOff>0</xdr:rowOff>
    </xdr:from>
    <xdr:to>
      <xdr:col>57</xdr:col>
      <xdr:colOff>171450</xdr:colOff>
      <xdr:row>8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5426" t="12371" r="10076" b="11340"/>
        <a:stretch>
          <a:fillRect/>
        </a:stretch>
      </xdr:blipFill>
      <xdr:spPr>
        <a:xfrm>
          <a:off x="11658600" y="457200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4</xdr:row>
      <xdr:rowOff>19050</xdr:rowOff>
    </xdr:from>
    <xdr:to>
      <xdr:col>46</xdr:col>
      <xdr:colOff>647700</xdr:colOff>
      <xdr:row>8</xdr:row>
      <xdr:rowOff>171450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rcRect l="18955" t="16157" r="14404" b="20712"/>
        <a:stretch>
          <a:fillRect/>
        </a:stretch>
      </xdr:blipFill>
      <xdr:spPr>
        <a:xfrm>
          <a:off x="8858250" y="476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19050</xdr:rowOff>
    </xdr:from>
    <xdr:to>
      <xdr:col>12</xdr:col>
      <xdr:colOff>95250</xdr:colOff>
      <xdr:row>18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rcRect l="5499" t="5769" r="2699" b="12219"/>
        <a:stretch>
          <a:fillRect/>
        </a:stretch>
      </xdr:blipFill>
      <xdr:spPr>
        <a:xfrm>
          <a:off x="2066925" y="2381250"/>
          <a:ext cx="1714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57150</xdr:colOff>
      <xdr:row>9</xdr:row>
      <xdr:rowOff>9525</xdr:rowOff>
    </xdr:from>
    <xdr:to>
      <xdr:col>58</xdr:col>
      <xdr:colOff>104775</xdr:colOff>
      <xdr:row>13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rcRect l="7017" t="8139" r="3509" b="18017"/>
        <a:stretch>
          <a:fillRect/>
        </a:stretch>
      </xdr:blipFill>
      <xdr:spPr>
        <a:xfrm>
          <a:off x="11658600" y="1419225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19</xdr:row>
      <xdr:rowOff>28575</xdr:rowOff>
    </xdr:from>
    <xdr:to>
      <xdr:col>27</xdr:col>
      <xdr:colOff>142875</xdr:colOff>
      <xdr:row>23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rcRect l="18232" t="10090" r="16514" b="28607"/>
        <a:stretch>
          <a:fillRect/>
        </a:stretch>
      </xdr:blipFill>
      <xdr:spPr>
        <a:xfrm>
          <a:off x="4924425" y="33432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9</xdr:row>
      <xdr:rowOff>28575</xdr:rowOff>
    </xdr:from>
    <xdr:to>
      <xdr:col>12</xdr:col>
      <xdr:colOff>123825</xdr:colOff>
      <xdr:row>13</xdr:row>
      <xdr:rowOff>180975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rcRect l="15138" t="8824" r="15138" b="30044"/>
        <a:stretch>
          <a:fillRect/>
        </a:stretch>
      </xdr:blipFill>
      <xdr:spPr>
        <a:xfrm>
          <a:off x="2047875" y="1438275"/>
          <a:ext cx="1762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19</xdr:row>
      <xdr:rowOff>19050</xdr:rowOff>
    </xdr:from>
    <xdr:to>
      <xdr:col>12</xdr:col>
      <xdr:colOff>142875</xdr:colOff>
      <xdr:row>23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rcRect l="7258" t="10322" r="7429" b="16558"/>
        <a:stretch>
          <a:fillRect/>
        </a:stretch>
      </xdr:blipFill>
      <xdr:spPr>
        <a:xfrm>
          <a:off x="2047875" y="3333750"/>
          <a:ext cx="1781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9</xdr:row>
      <xdr:rowOff>28575</xdr:rowOff>
    </xdr:from>
    <xdr:to>
      <xdr:col>46</xdr:col>
      <xdr:colOff>762000</xdr:colOff>
      <xdr:row>13</xdr:row>
      <xdr:rowOff>161925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rcRect l="25645" t="13731" r="15377" b="35299"/>
        <a:stretch>
          <a:fillRect/>
        </a:stretch>
      </xdr:blipFill>
      <xdr:spPr>
        <a:xfrm>
          <a:off x="8858250" y="1438275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123825</xdr:colOff>
      <xdr:row>24</xdr:row>
      <xdr:rowOff>28575</xdr:rowOff>
    </xdr:from>
    <xdr:to>
      <xdr:col>46</xdr:col>
      <xdr:colOff>590550</xdr:colOff>
      <xdr:row>28</xdr:row>
      <xdr:rowOff>161925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rcRect l="15605" t="9184" r="20109" b="28732"/>
        <a:stretch>
          <a:fillRect/>
        </a:stretch>
      </xdr:blipFill>
      <xdr:spPr>
        <a:xfrm>
          <a:off x="8877300" y="4295775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24</xdr:row>
      <xdr:rowOff>28575</xdr:rowOff>
    </xdr:from>
    <xdr:to>
      <xdr:col>27</xdr:col>
      <xdr:colOff>142875</xdr:colOff>
      <xdr:row>28</xdr:row>
      <xdr:rowOff>161925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rcRect l="15657" t="11817" r="22300" b="31188"/>
        <a:stretch>
          <a:fillRect/>
        </a:stretch>
      </xdr:blipFill>
      <xdr:spPr>
        <a:xfrm>
          <a:off x="4895850" y="429577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24</xdr:row>
      <xdr:rowOff>19050</xdr:rowOff>
    </xdr:from>
    <xdr:to>
      <xdr:col>12</xdr:col>
      <xdr:colOff>142875</xdr:colOff>
      <xdr:row>28</xdr:row>
      <xdr:rowOff>171450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rcRect l="8876" t="10235" r="7691" b="18110"/>
        <a:stretch>
          <a:fillRect/>
        </a:stretch>
      </xdr:blipFill>
      <xdr:spPr>
        <a:xfrm>
          <a:off x="2028825" y="4286250"/>
          <a:ext cx="1800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81"/>
  <sheetViews>
    <sheetView tabSelected="1" workbookViewId="0" topLeftCell="A1">
      <selection activeCell="B1" sqref="B1:BG29"/>
    </sheetView>
  </sheetViews>
  <sheetFormatPr defaultColWidth="8.796875" defaultRowHeight="9" customHeight="1"/>
  <cols>
    <col min="1" max="1" width="1.69921875" style="69" customWidth="1"/>
    <col min="2" max="2" width="9.5" style="69" customWidth="1"/>
    <col min="3" max="3" width="10.3984375" style="69" customWidth="1"/>
    <col min="4" max="24" width="1.8984375" style="69" customWidth="1"/>
    <col min="25" max="31" width="1.8984375" style="132" customWidth="1"/>
    <col min="32" max="46" width="1.8984375" style="69" customWidth="1"/>
    <col min="47" max="47" width="9" style="69" customWidth="1"/>
    <col min="48" max="48" width="9.5" style="69" customWidth="1"/>
    <col min="49" max="69" width="1.8984375" style="69" customWidth="1"/>
    <col min="70" max="71" width="1.8984375" style="68" customWidth="1"/>
    <col min="72" max="72" width="2" style="68" customWidth="1"/>
    <col min="73" max="73" width="1.8984375" style="68" customWidth="1"/>
    <col min="74" max="76" width="2.3984375" style="68" customWidth="1"/>
    <col min="77" max="80" width="2.3984375" style="69" customWidth="1"/>
    <col min="81" max="81" width="1.8984375" style="69" customWidth="1"/>
    <col min="82" max="16384" width="9" style="69" customWidth="1"/>
  </cols>
  <sheetData>
    <row r="1" spans="1:81" ht="9" customHeight="1">
      <c r="A1" s="66"/>
      <c r="B1" s="466" t="s">
        <v>363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66"/>
      <c r="BJ1" s="66"/>
      <c r="BK1" s="66"/>
      <c r="BL1" s="66"/>
      <c r="BM1" s="66"/>
      <c r="BN1" s="66"/>
      <c r="BO1" s="66"/>
      <c r="BP1" s="66"/>
      <c r="BQ1" s="67"/>
      <c r="BR1" s="67"/>
      <c r="BS1" s="67"/>
      <c r="BT1" s="67"/>
      <c r="BU1" s="67"/>
      <c r="BX1" s="69"/>
      <c r="CC1" s="66"/>
    </row>
    <row r="2" spans="1:81" ht="9" customHeight="1" thickBot="1">
      <c r="A2" s="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66"/>
      <c r="BJ2" s="66"/>
      <c r="BK2" s="66"/>
      <c r="BL2" s="66"/>
      <c r="BM2" s="66"/>
      <c r="BN2" s="66"/>
      <c r="BO2" s="67"/>
      <c r="BP2" s="67"/>
      <c r="BQ2" s="67"/>
      <c r="BR2" s="67"/>
      <c r="BS2" s="67"/>
      <c r="BT2" s="67"/>
      <c r="BU2" s="67"/>
      <c r="CC2" s="66"/>
    </row>
    <row r="3" spans="1:94" ht="9" customHeight="1">
      <c r="A3" s="66"/>
      <c r="B3" s="415" t="s">
        <v>38</v>
      </c>
      <c r="C3" s="460" t="s">
        <v>73</v>
      </c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428" t="s">
        <v>78</v>
      </c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30"/>
      <c r="AD3" s="467"/>
      <c r="AE3" s="467"/>
      <c r="AF3" s="415" t="s">
        <v>41</v>
      </c>
      <c r="AG3" s="415"/>
      <c r="AH3" s="415"/>
      <c r="AI3" s="415"/>
      <c r="AJ3" s="428" t="s">
        <v>73</v>
      </c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30"/>
      <c r="AV3" s="428" t="s">
        <v>78</v>
      </c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30"/>
      <c r="BH3" s="41"/>
      <c r="BI3" s="66"/>
      <c r="BJ3" s="67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P3" s="66"/>
    </row>
    <row r="4" spans="1:94" ht="9" customHeight="1" thickBot="1">
      <c r="A4" s="66"/>
      <c r="B4" s="416"/>
      <c r="C4" s="463"/>
      <c r="D4" s="464"/>
      <c r="E4" s="464"/>
      <c r="F4" s="464"/>
      <c r="G4" s="464"/>
      <c r="H4" s="464"/>
      <c r="I4" s="464"/>
      <c r="J4" s="464"/>
      <c r="K4" s="464"/>
      <c r="L4" s="464"/>
      <c r="M4" s="465"/>
      <c r="N4" s="431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3"/>
      <c r="AD4" s="467"/>
      <c r="AE4" s="467"/>
      <c r="AF4" s="416"/>
      <c r="AG4" s="416"/>
      <c r="AH4" s="416"/>
      <c r="AI4" s="416"/>
      <c r="AJ4" s="431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3"/>
      <c r="AV4" s="431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3"/>
      <c r="BH4" s="41"/>
      <c r="BI4" s="66"/>
      <c r="BJ4" s="67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P4" s="66"/>
    </row>
    <row r="5" spans="1:94" ht="15" customHeight="1">
      <c r="A5" s="66"/>
      <c r="B5" s="417" t="s">
        <v>0</v>
      </c>
      <c r="C5" s="249" t="s">
        <v>80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426" t="s">
        <v>442</v>
      </c>
      <c r="O5" s="427"/>
      <c r="P5" s="427"/>
      <c r="Q5" s="427"/>
      <c r="R5" s="427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7"/>
      <c r="AD5" s="198"/>
      <c r="AE5" s="198"/>
      <c r="AF5" s="417" t="s">
        <v>0</v>
      </c>
      <c r="AG5" s="417"/>
      <c r="AH5" s="417"/>
      <c r="AI5" s="417"/>
      <c r="AJ5" s="426" t="s">
        <v>447</v>
      </c>
      <c r="AK5" s="427"/>
      <c r="AL5" s="427"/>
      <c r="AM5" s="427"/>
      <c r="AN5" s="427"/>
      <c r="AO5" s="159"/>
      <c r="AP5" s="159"/>
      <c r="AQ5" s="159"/>
      <c r="AR5" s="159"/>
      <c r="AS5" s="159"/>
      <c r="AT5" s="159"/>
      <c r="AU5" s="253"/>
      <c r="AV5" s="249" t="s">
        <v>451</v>
      </c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253"/>
      <c r="BH5" s="41"/>
      <c r="BI5" s="66"/>
      <c r="BJ5" s="67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P5" s="66"/>
    </row>
    <row r="6" spans="1:94" ht="15" customHeight="1">
      <c r="A6" s="66"/>
      <c r="B6" s="418"/>
      <c r="C6" s="262" t="s">
        <v>481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424" t="s">
        <v>443</v>
      </c>
      <c r="O6" s="425"/>
      <c r="P6" s="425"/>
      <c r="Q6" s="425"/>
      <c r="R6" s="425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9"/>
      <c r="AD6" s="198"/>
      <c r="AE6" s="198"/>
      <c r="AF6" s="418"/>
      <c r="AG6" s="418"/>
      <c r="AH6" s="418"/>
      <c r="AI6" s="418"/>
      <c r="AJ6" s="424" t="s">
        <v>448</v>
      </c>
      <c r="AK6" s="425"/>
      <c r="AL6" s="425"/>
      <c r="AM6" s="425"/>
      <c r="AN6" s="425"/>
      <c r="AO6" s="245"/>
      <c r="AP6" s="245"/>
      <c r="AQ6" s="245"/>
      <c r="AR6" s="245"/>
      <c r="AS6" s="245"/>
      <c r="AT6" s="245"/>
      <c r="AU6" s="254"/>
      <c r="AV6" s="262" t="s">
        <v>452</v>
      </c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54"/>
      <c r="BH6" s="41"/>
      <c r="BI6" s="66"/>
      <c r="BJ6" s="67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P6" s="66"/>
    </row>
    <row r="7" spans="1:94" ht="15" customHeight="1">
      <c r="A7" s="66"/>
      <c r="B7" s="418"/>
      <c r="C7" s="250" t="s">
        <v>482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422" t="s">
        <v>444</v>
      </c>
      <c r="O7" s="423"/>
      <c r="P7" s="423"/>
      <c r="Q7" s="423"/>
      <c r="R7" s="423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9"/>
      <c r="AD7" s="198"/>
      <c r="AE7" s="198"/>
      <c r="AF7" s="418"/>
      <c r="AG7" s="418"/>
      <c r="AH7" s="418"/>
      <c r="AI7" s="418"/>
      <c r="AJ7" s="422" t="s">
        <v>449</v>
      </c>
      <c r="AK7" s="423"/>
      <c r="AL7" s="423"/>
      <c r="AM7" s="423"/>
      <c r="AN7" s="423"/>
      <c r="AO7" s="245"/>
      <c r="AP7" s="245"/>
      <c r="AQ7" s="245"/>
      <c r="AR7" s="245"/>
      <c r="AS7" s="245"/>
      <c r="AT7" s="245"/>
      <c r="AU7" s="254"/>
      <c r="AV7" s="250" t="s">
        <v>453</v>
      </c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54"/>
      <c r="BH7" s="41"/>
      <c r="BI7" s="66"/>
      <c r="BJ7" s="67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P7" s="66"/>
    </row>
    <row r="8" spans="1:94" ht="15" customHeight="1">
      <c r="A8" s="66"/>
      <c r="B8" s="418"/>
      <c r="C8" s="262" t="s">
        <v>483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424" t="s">
        <v>484</v>
      </c>
      <c r="O8" s="425"/>
      <c r="P8" s="425"/>
      <c r="Q8" s="425"/>
      <c r="R8" s="425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9"/>
      <c r="AD8" s="198"/>
      <c r="AE8" s="198"/>
      <c r="AF8" s="418"/>
      <c r="AG8" s="418"/>
      <c r="AH8" s="418"/>
      <c r="AI8" s="418"/>
      <c r="AJ8" s="424" t="s">
        <v>450</v>
      </c>
      <c r="AK8" s="425"/>
      <c r="AL8" s="425"/>
      <c r="AM8" s="425"/>
      <c r="AN8" s="425"/>
      <c r="AO8" s="245"/>
      <c r="AP8" s="245"/>
      <c r="AQ8" s="245"/>
      <c r="AR8" s="245"/>
      <c r="AS8" s="245"/>
      <c r="AT8" s="245"/>
      <c r="AU8" s="254"/>
      <c r="AV8" s="262" t="s">
        <v>443</v>
      </c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54"/>
      <c r="BH8" s="41"/>
      <c r="BI8" s="66"/>
      <c r="BJ8" s="67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P8" s="66"/>
    </row>
    <row r="9" spans="1:94" ht="15" customHeight="1" thickBot="1">
      <c r="A9" s="66"/>
      <c r="B9" s="419"/>
      <c r="C9" s="252" t="s">
        <v>19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420" t="s">
        <v>463</v>
      </c>
      <c r="O9" s="421"/>
      <c r="P9" s="421"/>
      <c r="Q9" s="421"/>
      <c r="R9" s="421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1"/>
      <c r="AD9" s="198"/>
      <c r="AE9" s="198"/>
      <c r="AF9" s="419"/>
      <c r="AG9" s="419"/>
      <c r="AH9" s="419"/>
      <c r="AI9" s="419"/>
      <c r="AJ9" s="420" t="s">
        <v>19</v>
      </c>
      <c r="AK9" s="421"/>
      <c r="AL9" s="421"/>
      <c r="AM9" s="421"/>
      <c r="AN9" s="421"/>
      <c r="AO9" s="157"/>
      <c r="AP9" s="157"/>
      <c r="AQ9" s="157"/>
      <c r="AR9" s="157"/>
      <c r="AS9" s="157"/>
      <c r="AT9" s="157"/>
      <c r="AU9" s="158"/>
      <c r="AV9" s="157" t="s">
        <v>236</v>
      </c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8"/>
      <c r="BH9" s="41"/>
      <c r="BI9" s="66"/>
      <c r="BJ9" s="67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P9" s="66"/>
    </row>
    <row r="10" spans="1:94" ht="15" customHeight="1">
      <c r="A10" s="66"/>
      <c r="B10" s="417" t="s">
        <v>74</v>
      </c>
      <c r="C10" s="249" t="s">
        <v>485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426" t="s">
        <v>407</v>
      </c>
      <c r="O10" s="427"/>
      <c r="P10" s="427"/>
      <c r="Q10" s="427"/>
      <c r="R10" s="427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7"/>
      <c r="AD10" s="198"/>
      <c r="AE10" s="198"/>
      <c r="AF10" s="417" t="s">
        <v>74</v>
      </c>
      <c r="AG10" s="417"/>
      <c r="AH10" s="417"/>
      <c r="AI10" s="417"/>
      <c r="AJ10" s="426" t="s">
        <v>454</v>
      </c>
      <c r="AK10" s="427"/>
      <c r="AL10" s="427"/>
      <c r="AM10" s="427"/>
      <c r="AN10" s="427"/>
      <c r="AO10" s="159"/>
      <c r="AP10" s="159"/>
      <c r="AQ10" s="159"/>
      <c r="AR10" s="159"/>
      <c r="AS10" s="159"/>
      <c r="AT10" s="159"/>
      <c r="AU10" s="253"/>
      <c r="AV10" s="249" t="s">
        <v>457</v>
      </c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253"/>
      <c r="BH10" s="41"/>
      <c r="BI10" s="66"/>
      <c r="BJ10" s="67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P10" s="66"/>
    </row>
    <row r="11" spans="1:94" ht="15" customHeight="1">
      <c r="A11" s="66"/>
      <c r="B11" s="418"/>
      <c r="C11" s="262" t="s">
        <v>455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424" t="s">
        <v>409</v>
      </c>
      <c r="O11" s="425"/>
      <c r="P11" s="425"/>
      <c r="Q11" s="425"/>
      <c r="R11" s="425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9"/>
      <c r="AD11" s="198"/>
      <c r="AE11" s="198"/>
      <c r="AF11" s="418"/>
      <c r="AG11" s="418"/>
      <c r="AH11" s="418"/>
      <c r="AI11" s="418"/>
      <c r="AJ11" s="424" t="s">
        <v>455</v>
      </c>
      <c r="AK11" s="425"/>
      <c r="AL11" s="425"/>
      <c r="AM11" s="425"/>
      <c r="AN11" s="425"/>
      <c r="AO11" s="245"/>
      <c r="AP11" s="245"/>
      <c r="AQ11" s="245"/>
      <c r="AR11" s="245"/>
      <c r="AS11" s="245"/>
      <c r="AT11" s="245"/>
      <c r="AU11" s="254"/>
      <c r="AV11" s="262" t="s">
        <v>459</v>
      </c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54"/>
      <c r="BH11" s="41"/>
      <c r="BI11" s="66"/>
      <c r="BJ11" s="67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P11" s="66"/>
    </row>
    <row r="12" spans="1:94" ht="15" customHeight="1">
      <c r="A12" s="66"/>
      <c r="B12" s="418"/>
      <c r="C12" s="250" t="s">
        <v>486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422" t="s">
        <v>410</v>
      </c>
      <c r="O12" s="423"/>
      <c r="P12" s="423"/>
      <c r="Q12" s="423"/>
      <c r="R12" s="423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9"/>
      <c r="AD12" s="198"/>
      <c r="AE12" s="198"/>
      <c r="AF12" s="418"/>
      <c r="AG12" s="418"/>
      <c r="AH12" s="418"/>
      <c r="AI12" s="418"/>
      <c r="AJ12" s="422" t="s">
        <v>456</v>
      </c>
      <c r="AK12" s="423"/>
      <c r="AL12" s="423"/>
      <c r="AM12" s="423"/>
      <c r="AN12" s="423"/>
      <c r="AO12" s="245"/>
      <c r="AP12" s="245"/>
      <c r="AQ12" s="245"/>
      <c r="AR12" s="245"/>
      <c r="AS12" s="245"/>
      <c r="AT12" s="245"/>
      <c r="AU12" s="254"/>
      <c r="AV12" s="250" t="s">
        <v>460</v>
      </c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54"/>
      <c r="BH12" s="41"/>
      <c r="BI12" s="66"/>
      <c r="BJ12" s="67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P12" s="66"/>
    </row>
    <row r="13" spans="1:94" ht="15" customHeight="1">
      <c r="A13" s="66"/>
      <c r="B13" s="418"/>
      <c r="C13" s="262" t="s">
        <v>455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424" t="s">
        <v>409</v>
      </c>
      <c r="O13" s="425"/>
      <c r="P13" s="425"/>
      <c r="Q13" s="425"/>
      <c r="R13" s="425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9"/>
      <c r="AD13" s="198"/>
      <c r="AE13" s="198"/>
      <c r="AF13" s="418"/>
      <c r="AG13" s="418"/>
      <c r="AH13" s="418"/>
      <c r="AI13" s="418"/>
      <c r="AJ13" s="424" t="s">
        <v>455</v>
      </c>
      <c r="AK13" s="425"/>
      <c r="AL13" s="425"/>
      <c r="AM13" s="425"/>
      <c r="AN13" s="425"/>
      <c r="AO13" s="245"/>
      <c r="AP13" s="245"/>
      <c r="AQ13" s="245"/>
      <c r="AR13" s="245"/>
      <c r="AS13" s="245"/>
      <c r="AT13" s="245"/>
      <c r="AU13" s="254"/>
      <c r="AV13" s="262" t="s">
        <v>461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54"/>
      <c r="BH13" s="41"/>
      <c r="BI13" s="66"/>
      <c r="BJ13" s="67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P13" s="66"/>
    </row>
    <row r="14" spans="1:94" ht="15" customHeight="1" thickBot="1">
      <c r="A14" s="66"/>
      <c r="B14" s="419"/>
      <c r="C14" s="252" t="s">
        <v>462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420" t="s">
        <v>46</v>
      </c>
      <c r="O14" s="421"/>
      <c r="P14" s="421"/>
      <c r="Q14" s="421"/>
      <c r="R14" s="421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1"/>
      <c r="AD14" s="198"/>
      <c r="AE14" s="198"/>
      <c r="AF14" s="419"/>
      <c r="AG14" s="419"/>
      <c r="AH14" s="419"/>
      <c r="AI14" s="419"/>
      <c r="AJ14" s="420" t="s">
        <v>462</v>
      </c>
      <c r="AK14" s="421"/>
      <c r="AL14" s="421"/>
      <c r="AM14" s="421"/>
      <c r="AN14" s="421"/>
      <c r="AO14" s="157"/>
      <c r="AP14" s="157"/>
      <c r="AQ14" s="157"/>
      <c r="AR14" s="157"/>
      <c r="AS14" s="157"/>
      <c r="AT14" s="157"/>
      <c r="AU14" s="158"/>
      <c r="AV14" s="157" t="s">
        <v>141</v>
      </c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41"/>
      <c r="BI14" s="66"/>
      <c r="BJ14" s="67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P14" s="66"/>
    </row>
    <row r="15" spans="1:94" ht="15" customHeight="1">
      <c r="A15" s="66"/>
      <c r="B15" s="418" t="s">
        <v>75</v>
      </c>
      <c r="C15" s="249" t="s">
        <v>399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426" t="s">
        <v>401</v>
      </c>
      <c r="O15" s="427"/>
      <c r="P15" s="427"/>
      <c r="Q15" s="427"/>
      <c r="R15" s="427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7"/>
      <c r="AD15" s="198"/>
      <c r="AE15" s="198"/>
      <c r="AF15" s="418" t="s">
        <v>75</v>
      </c>
      <c r="AG15" s="418"/>
      <c r="AH15" s="418"/>
      <c r="AI15" s="418"/>
      <c r="AJ15" s="426" t="s">
        <v>466</v>
      </c>
      <c r="AK15" s="427"/>
      <c r="AL15" s="427"/>
      <c r="AM15" s="427"/>
      <c r="AN15" s="427"/>
      <c r="AO15" s="159"/>
      <c r="AP15" s="159"/>
      <c r="AQ15" s="159"/>
      <c r="AR15" s="159"/>
      <c r="AS15" s="159"/>
      <c r="AT15" s="159"/>
      <c r="AU15" s="253"/>
      <c r="AV15" s="249" t="s">
        <v>393</v>
      </c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253"/>
      <c r="BH15" s="41"/>
      <c r="BI15" s="66"/>
      <c r="BJ15" s="67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P15" s="66"/>
    </row>
    <row r="16" spans="1:94" ht="15" customHeight="1">
      <c r="A16" s="66"/>
      <c r="B16" s="418"/>
      <c r="C16" s="262" t="s">
        <v>391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424" t="s">
        <v>402</v>
      </c>
      <c r="O16" s="425"/>
      <c r="P16" s="425"/>
      <c r="Q16" s="425"/>
      <c r="R16" s="425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9"/>
      <c r="AD16" s="198"/>
      <c r="AE16" s="198"/>
      <c r="AF16" s="418"/>
      <c r="AG16" s="418"/>
      <c r="AH16" s="418"/>
      <c r="AI16" s="418"/>
      <c r="AJ16" s="424" t="s">
        <v>391</v>
      </c>
      <c r="AK16" s="425"/>
      <c r="AL16" s="425"/>
      <c r="AM16" s="425"/>
      <c r="AN16" s="425"/>
      <c r="AO16" s="245"/>
      <c r="AP16" s="245"/>
      <c r="AQ16" s="245"/>
      <c r="AR16" s="245"/>
      <c r="AS16" s="245"/>
      <c r="AT16" s="245"/>
      <c r="AU16" s="254"/>
      <c r="AV16" s="262" t="s">
        <v>394</v>
      </c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54"/>
      <c r="BH16" s="41"/>
      <c r="BI16" s="66"/>
      <c r="BJ16" s="67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P16" s="66"/>
    </row>
    <row r="17" spans="1:94" ht="15" customHeight="1">
      <c r="A17" s="66"/>
      <c r="B17" s="418"/>
      <c r="C17" s="250" t="s">
        <v>400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422" t="s">
        <v>403</v>
      </c>
      <c r="O17" s="423"/>
      <c r="P17" s="423"/>
      <c r="Q17" s="423"/>
      <c r="R17" s="423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9"/>
      <c r="AD17" s="198"/>
      <c r="AE17" s="198"/>
      <c r="AF17" s="418"/>
      <c r="AG17" s="418"/>
      <c r="AH17" s="418"/>
      <c r="AI17" s="418"/>
      <c r="AJ17" s="422" t="s">
        <v>392</v>
      </c>
      <c r="AK17" s="423"/>
      <c r="AL17" s="423"/>
      <c r="AM17" s="423"/>
      <c r="AN17" s="423"/>
      <c r="AO17" s="245"/>
      <c r="AP17" s="245"/>
      <c r="AQ17" s="245"/>
      <c r="AR17" s="245"/>
      <c r="AS17" s="245"/>
      <c r="AT17" s="245"/>
      <c r="AU17" s="254"/>
      <c r="AV17" s="250" t="s">
        <v>395</v>
      </c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54"/>
      <c r="BH17" s="41"/>
      <c r="BI17" s="66"/>
      <c r="BJ17" s="67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P17" s="66"/>
    </row>
    <row r="18" spans="1:94" ht="15" customHeight="1">
      <c r="A18" s="66"/>
      <c r="B18" s="418"/>
      <c r="C18" s="262" t="s">
        <v>391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424" t="s">
        <v>402</v>
      </c>
      <c r="O18" s="425"/>
      <c r="P18" s="425"/>
      <c r="Q18" s="425"/>
      <c r="R18" s="425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9"/>
      <c r="AD18" s="198"/>
      <c r="AE18" s="198"/>
      <c r="AF18" s="418"/>
      <c r="AG18" s="418"/>
      <c r="AH18" s="418"/>
      <c r="AI18" s="418"/>
      <c r="AJ18" s="424" t="s">
        <v>391</v>
      </c>
      <c r="AK18" s="425"/>
      <c r="AL18" s="425"/>
      <c r="AM18" s="425"/>
      <c r="AN18" s="425"/>
      <c r="AO18" s="245"/>
      <c r="AP18" s="245"/>
      <c r="AQ18" s="245"/>
      <c r="AR18" s="245"/>
      <c r="AS18" s="245"/>
      <c r="AT18" s="245"/>
      <c r="AU18" s="254"/>
      <c r="AV18" s="262" t="s">
        <v>394</v>
      </c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54"/>
      <c r="BH18" s="41"/>
      <c r="BI18" s="66"/>
      <c r="BJ18" s="67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P18" s="66"/>
    </row>
    <row r="19" spans="1:94" ht="15" customHeight="1" thickBot="1">
      <c r="A19" s="66"/>
      <c r="B19" s="418"/>
      <c r="C19" s="252" t="s">
        <v>133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420" t="s">
        <v>124</v>
      </c>
      <c r="O19" s="421"/>
      <c r="P19" s="421"/>
      <c r="Q19" s="421"/>
      <c r="R19" s="421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1"/>
      <c r="AD19" s="198"/>
      <c r="AE19" s="198"/>
      <c r="AF19" s="418"/>
      <c r="AG19" s="418"/>
      <c r="AH19" s="418"/>
      <c r="AI19" s="418"/>
      <c r="AJ19" s="420" t="s">
        <v>467</v>
      </c>
      <c r="AK19" s="421"/>
      <c r="AL19" s="421"/>
      <c r="AM19" s="421"/>
      <c r="AN19" s="421"/>
      <c r="AO19" s="157"/>
      <c r="AP19" s="157"/>
      <c r="AQ19" s="157"/>
      <c r="AR19" s="157"/>
      <c r="AS19" s="157"/>
      <c r="AT19" s="157"/>
      <c r="AU19" s="158"/>
      <c r="AV19" s="157" t="s">
        <v>108</v>
      </c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8"/>
      <c r="BH19" s="41"/>
      <c r="BI19" s="66"/>
      <c r="BJ19" s="67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P19" s="66"/>
    </row>
    <row r="20" spans="1:94" ht="15" customHeight="1">
      <c r="A20" s="66"/>
      <c r="B20" s="417" t="s">
        <v>76</v>
      </c>
      <c r="C20" s="249" t="s">
        <v>412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426" t="s">
        <v>416</v>
      </c>
      <c r="O20" s="427"/>
      <c r="P20" s="427"/>
      <c r="Q20" s="427"/>
      <c r="R20" s="427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7"/>
      <c r="AD20" s="198"/>
      <c r="AE20" s="198"/>
      <c r="AF20" s="417" t="s">
        <v>76</v>
      </c>
      <c r="AG20" s="417"/>
      <c r="AH20" s="417"/>
      <c r="AI20" s="417"/>
      <c r="AJ20" s="426" t="s">
        <v>468</v>
      </c>
      <c r="AK20" s="427"/>
      <c r="AL20" s="427"/>
      <c r="AM20" s="427"/>
      <c r="AN20" s="427"/>
      <c r="AO20" s="159"/>
      <c r="AP20" s="159"/>
      <c r="AQ20" s="159"/>
      <c r="AR20" s="159"/>
      <c r="AS20" s="159"/>
      <c r="AT20" s="159"/>
      <c r="AU20" s="253"/>
      <c r="AV20" s="249" t="s">
        <v>472</v>
      </c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253"/>
      <c r="BH20" s="41"/>
      <c r="BI20" s="66"/>
      <c r="BJ20" s="67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P20" s="66"/>
    </row>
    <row r="21" spans="1:94" ht="15" customHeight="1">
      <c r="A21" s="66"/>
      <c r="B21" s="418"/>
      <c r="C21" s="262" t="s">
        <v>405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424" t="s">
        <v>417</v>
      </c>
      <c r="O21" s="425"/>
      <c r="P21" s="425"/>
      <c r="Q21" s="425"/>
      <c r="R21" s="425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9"/>
      <c r="AD21" s="198"/>
      <c r="AE21" s="198"/>
      <c r="AF21" s="418"/>
      <c r="AG21" s="418"/>
      <c r="AH21" s="418"/>
      <c r="AI21" s="418"/>
      <c r="AJ21" s="424" t="s">
        <v>470</v>
      </c>
      <c r="AK21" s="425"/>
      <c r="AL21" s="425"/>
      <c r="AM21" s="425"/>
      <c r="AN21" s="425"/>
      <c r="AO21" s="245"/>
      <c r="AP21" s="245"/>
      <c r="AQ21" s="245"/>
      <c r="AR21" s="245"/>
      <c r="AS21" s="245"/>
      <c r="AT21" s="245"/>
      <c r="AU21" s="254"/>
      <c r="AV21" s="262" t="s">
        <v>417</v>
      </c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54"/>
      <c r="BH21" s="41"/>
      <c r="BI21" s="66"/>
      <c r="BJ21" s="67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P21" s="66"/>
    </row>
    <row r="22" spans="1:94" ht="15" customHeight="1">
      <c r="A22" s="66"/>
      <c r="B22" s="418"/>
      <c r="C22" s="250" t="s">
        <v>413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422" t="s">
        <v>418</v>
      </c>
      <c r="O22" s="423"/>
      <c r="P22" s="423"/>
      <c r="Q22" s="423"/>
      <c r="R22" s="423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9"/>
      <c r="AD22" s="198"/>
      <c r="AE22" s="198"/>
      <c r="AF22" s="418"/>
      <c r="AG22" s="418"/>
      <c r="AH22" s="418"/>
      <c r="AI22" s="418"/>
      <c r="AJ22" s="422" t="s">
        <v>471</v>
      </c>
      <c r="AK22" s="423"/>
      <c r="AL22" s="423"/>
      <c r="AM22" s="423"/>
      <c r="AN22" s="423"/>
      <c r="AO22" s="245"/>
      <c r="AP22" s="245"/>
      <c r="AQ22" s="245"/>
      <c r="AR22" s="245"/>
      <c r="AS22" s="245"/>
      <c r="AT22" s="245"/>
      <c r="AU22" s="254"/>
      <c r="AV22" s="250" t="s">
        <v>473</v>
      </c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54"/>
      <c r="BH22" s="41"/>
      <c r="BI22" s="66"/>
      <c r="BJ22" s="67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P22" s="66"/>
    </row>
    <row r="23" spans="1:94" ht="15" customHeight="1">
      <c r="A23" s="66"/>
      <c r="B23" s="418"/>
      <c r="C23" s="262" t="s">
        <v>415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424" t="s">
        <v>417</v>
      </c>
      <c r="O23" s="425"/>
      <c r="P23" s="425"/>
      <c r="Q23" s="425"/>
      <c r="R23" s="425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9"/>
      <c r="AD23" s="198"/>
      <c r="AE23" s="198"/>
      <c r="AF23" s="418"/>
      <c r="AG23" s="418"/>
      <c r="AH23" s="418"/>
      <c r="AI23" s="418"/>
      <c r="AJ23" s="424" t="s">
        <v>470</v>
      </c>
      <c r="AK23" s="425"/>
      <c r="AL23" s="425"/>
      <c r="AM23" s="425"/>
      <c r="AN23" s="425"/>
      <c r="AO23" s="245"/>
      <c r="AP23" s="245"/>
      <c r="AQ23" s="245"/>
      <c r="AR23" s="245"/>
      <c r="AS23" s="245"/>
      <c r="AT23" s="245"/>
      <c r="AU23" s="254"/>
      <c r="AV23" s="262" t="s">
        <v>417</v>
      </c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54"/>
      <c r="BH23" s="41"/>
      <c r="BI23" s="66"/>
      <c r="BJ23" s="67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P23" s="66"/>
    </row>
    <row r="24" spans="1:94" ht="15" customHeight="1" thickBot="1">
      <c r="A24" s="66"/>
      <c r="B24" s="419"/>
      <c r="C24" s="252" t="s">
        <v>133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420" t="s">
        <v>464</v>
      </c>
      <c r="O24" s="421"/>
      <c r="P24" s="421"/>
      <c r="Q24" s="421"/>
      <c r="R24" s="421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1"/>
      <c r="AD24" s="198"/>
      <c r="AE24" s="198"/>
      <c r="AF24" s="419"/>
      <c r="AG24" s="419"/>
      <c r="AH24" s="419"/>
      <c r="AI24" s="419"/>
      <c r="AJ24" s="420" t="s">
        <v>224</v>
      </c>
      <c r="AK24" s="421"/>
      <c r="AL24" s="421"/>
      <c r="AM24" s="421"/>
      <c r="AN24" s="421"/>
      <c r="AO24" s="157"/>
      <c r="AP24" s="157"/>
      <c r="AQ24" s="157"/>
      <c r="AR24" s="157"/>
      <c r="AS24" s="157"/>
      <c r="AT24" s="157"/>
      <c r="AU24" s="158"/>
      <c r="AV24" s="157" t="s">
        <v>474</v>
      </c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8"/>
      <c r="BH24" s="41"/>
      <c r="BI24" s="66"/>
      <c r="BJ24" s="67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P24" s="66"/>
    </row>
    <row r="25" spans="1:94" ht="15" customHeight="1">
      <c r="A25" s="66"/>
      <c r="B25" s="418" t="s">
        <v>77</v>
      </c>
      <c r="C25" s="249" t="s">
        <v>425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426" t="s">
        <v>428</v>
      </c>
      <c r="O25" s="427"/>
      <c r="P25" s="427"/>
      <c r="Q25" s="427"/>
      <c r="R25" s="427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7"/>
      <c r="AD25" s="198"/>
      <c r="AE25" s="198"/>
      <c r="AF25" s="418" t="s">
        <v>77</v>
      </c>
      <c r="AG25" s="418"/>
      <c r="AH25" s="418"/>
      <c r="AI25" s="418"/>
      <c r="AJ25" s="426" t="s">
        <v>475</v>
      </c>
      <c r="AK25" s="427"/>
      <c r="AL25" s="427"/>
      <c r="AM25" s="427"/>
      <c r="AN25" s="427"/>
      <c r="AO25" s="159"/>
      <c r="AP25" s="159"/>
      <c r="AQ25" s="159"/>
      <c r="AR25" s="159"/>
      <c r="AS25" s="159"/>
      <c r="AT25" s="159"/>
      <c r="AU25" s="253"/>
      <c r="AV25" s="249" t="s">
        <v>478</v>
      </c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253"/>
      <c r="BH25" s="41"/>
      <c r="BI25" s="41"/>
      <c r="BJ25" s="67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P25" s="66"/>
    </row>
    <row r="26" spans="1:94" ht="15" customHeight="1">
      <c r="A26" s="66"/>
      <c r="B26" s="418"/>
      <c r="C26" s="262" t="s">
        <v>426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424" t="s">
        <v>430</v>
      </c>
      <c r="O26" s="425"/>
      <c r="P26" s="425"/>
      <c r="Q26" s="425"/>
      <c r="R26" s="425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9"/>
      <c r="AD26" s="198"/>
      <c r="AE26" s="198"/>
      <c r="AF26" s="418"/>
      <c r="AG26" s="418"/>
      <c r="AH26" s="418"/>
      <c r="AI26" s="418"/>
      <c r="AJ26" s="424" t="s">
        <v>477</v>
      </c>
      <c r="AK26" s="425"/>
      <c r="AL26" s="425"/>
      <c r="AM26" s="425"/>
      <c r="AN26" s="425"/>
      <c r="AO26" s="245"/>
      <c r="AP26" s="245"/>
      <c r="AQ26" s="245"/>
      <c r="AR26" s="245"/>
      <c r="AS26" s="245"/>
      <c r="AT26" s="245"/>
      <c r="AU26" s="254"/>
      <c r="AV26" s="262" t="s">
        <v>480</v>
      </c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54"/>
      <c r="BH26" s="41"/>
      <c r="BI26" s="41"/>
      <c r="BJ26" s="67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P26" s="66"/>
    </row>
    <row r="27" spans="1:94" ht="15" customHeight="1">
      <c r="A27" s="66"/>
      <c r="B27" s="418"/>
      <c r="C27" s="250" t="s">
        <v>427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422" t="s">
        <v>429</v>
      </c>
      <c r="O27" s="423"/>
      <c r="P27" s="423"/>
      <c r="Q27" s="423"/>
      <c r="R27" s="423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9"/>
      <c r="AD27" s="198"/>
      <c r="AE27" s="198"/>
      <c r="AF27" s="418"/>
      <c r="AG27" s="418"/>
      <c r="AH27" s="418"/>
      <c r="AI27" s="418"/>
      <c r="AJ27" s="422" t="s">
        <v>476</v>
      </c>
      <c r="AK27" s="423"/>
      <c r="AL27" s="423"/>
      <c r="AM27" s="423"/>
      <c r="AN27" s="423"/>
      <c r="AO27" s="245"/>
      <c r="AP27" s="245"/>
      <c r="AQ27" s="245"/>
      <c r="AR27" s="245"/>
      <c r="AS27" s="245"/>
      <c r="AT27" s="245"/>
      <c r="AU27" s="254"/>
      <c r="AV27" s="250" t="s">
        <v>440</v>
      </c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54"/>
      <c r="BH27" s="41"/>
      <c r="BI27" s="41"/>
      <c r="BJ27" s="67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P27" s="66"/>
    </row>
    <row r="28" spans="1:94" ht="15" customHeight="1">
      <c r="A28" s="66"/>
      <c r="B28" s="418"/>
      <c r="C28" s="262" t="s">
        <v>426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424" t="s">
        <v>430</v>
      </c>
      <c r="O28" s="425"/>
      <c r="P28" s="425"/>
      <c r="Q28" s="425"/>
      <c r="R28" s="425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9"/>
      <c r="AD28" s="198"/>
      <c r="AE28" s="198"/>
      <c r="AF28" s="418"/>
      <c r="AG28" s="418"/>
      <c r="AH28" s="418"/>
      <c r="AI28" s="418"/>
      <c r="AJ28" s="424" t="s">
        <v>477</v>
      </c>
      <c r="AK28" s="425"/>
      <c r="AL28" s="425"/>
      <c r="AM28" s="425"/>
      <c r="AN28" s="425"/>
      <c r="AO28" s="245"/>
      <c r="AP28" s="245"/>
      <c r="AQ28" s="245"/>
      <c r="AR28" s="245"/>
      <c r="AS28" s="245"/>
      <c r="AT28" s="245"/>
      <c r="AU28" s="254"/>
      <c r="AV28" s="262" t="s">
        <v>480</v>
      </c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54"/>
      <c r="BH28" s="41"/>
      <c r="BI28" s="41"/>
      <c r="BJ28" s="67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P28" s="66"/>
    </row>
    <row r="29" spans="1:94" ht="15" customHeight="1" thickBot="1">
      <c r="A29" s="66"/>
      <c r="B29" s="419"/>
      <c r="C29" s="252" t="s">
        <v>465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420" t="s">
        <v>169</v>
      </c>
      <c r="O29" s="421"/>
      <c r="P29" s="421"/>
      <c r="Q29" s="421"/>
      <c r="R29" s="421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1"/>
      <c r="AD29" s="198"/>
      <c r="AE29" s="198"/>
      <c r="AF29" s="419"/>
      <c r="AG29" s="419"/>
      <c r="AH29" s="419"/>
      <c r="AI29" s="419"/>
      <c r="AJ29" s="420"/>
      <c r="AK29" s="421"/>
      <c r="AL29" s="421"/>
      <c r="AM29" s="421"/>
      <c r="AN29" s="421"/>
      <c r="AO29" s="157"/>
      <c r="AP29" s="157"/>
      <c r="AQ29" s="157"/>
      <c r="AR29" s="157"/>
      <c r="AS29" s="157"/>
      <c r="AT29" s="157"/>
      <c r="AU29" s="158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8"/>
      <c r="BH29" s="41"/>
      <c r="BI29" s="41"/>
      <c r="BJ29" s="67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P29" s="66"/>
    </row>
    <row r="30" spans="1:81" ht="9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255"/>
      <c r="W30" s="255"/>
      <c r="X30" s="255"/>
      <c r="Y30" s="255"/>
      <c r="Z30" s="255"/>
      <c r="AA30" s="255"/>
      <c r="AB30" s="255"/>
      <c r="AC30" s="71"/>
      <c r="AD30" s="71"/>
      <c r="AE30" s="71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7"/>
      <c r="BP30" s="67"/>
      <c r="BQ30" s="67"/>
      <c r="BR30" s="67"/>
      <c r="BS30" s="67"/>
      <c r="BT30" s="67"/>
      <c r="BU30" s="67"/>
      <c r="CC30" s="66"/>
    </row>
    <row r="31" spans="1:81" ht="9" customHeight="1">
      <c r="A31" s="66"/>
      <c r="B31" s="454" t="s">
        <v>1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454" t="s">
        <v>5</v>
      </c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67"/>
      <c r="BW31" s="67"/>
      <c r="BX31" s="67"/>
      <c r="BY31" s="66"/>
      <c r="BZ31" s="66"/>
      <c r="CA31" s="66"/>
      <c r="CB31" s="66"/>
      <c r="CC31" s="66"/>
    </row>
    <row r="32" spans="1:81" ht="9" customHeight="1">
      <c r="A32" s="66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67"/>
      <c r="BW32" s="67"/>
      <c r="BX32" s="67"/>
      <c r="BY32" s="66"/>
      <c r="BZ32" s="66"/>
      <c r="CA32" s="66"/>
      <c r="CB32" s="66"/>
      <c r="CC32" s="66"/>
    </row>
    <row r="33" spans="1:81" ht="9" customHeight="1" thickBot="1">
      <c r="A33" s="66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67"/>
      <c r="BW33" s="67"/>
      <c r="BX33" s="67"/>
      <c r="BY33" s="66"/>
      <c r="BZ33" s="66"/>
      <c r="CA33" s="66"/>
      <c r="CB33" s="66"/>
      <c r="CC33" s="66"/>
    </row>
    <row r="34" spans="1:81" ht="9" customHeight="1">
      <c r="A34" s="66"/>
      <c r="B34" s="338" t="s">
        <v>79</v>
      </c>
      <c r="C34" s="339"/>
      <c r="D34" s="342" t="str">
        <f>B36</f>
        <v>尾田征司</v>
      </c>
      <c r="E34" s="333"/>
      <c r="F34" s="333"/>
      <c r="G34" s="343"/>
      <c r="H34" s="332" t="str">
        <f>B39</f>
        <v>石川竜郎</v>
      </c>
      <c r="I34" s="333"/>
      <c r="J34" s="333"/>
      <c r="K34" s="343"/>
      <c r="L34" s="332" t="str">
        <f>B42</f>
        <v>浮橋雄也</v>
      </c>
      <c r="M34" s="333"/>
      <c r="N34" s="333"/>
      <c r="O34" s="343"/>
      <c r="P34" s="332" t="str">
        <f>B45</f>
        <v>曽我部雅勝</v>
      </c>
      <c r="Q34" s="333"/>
      <c r="R34" s="333"/>
      <c r="S34" s="343"/>
      <c r="T34" s="380" t="str">
        <f>B48</f>
        <v>大西博文</v>
      </c>
      <c r="U34" s="381"/>
      <c r="V34" s="381"/>
      <c r="W34" s="323"/>
      <c r="X34" s="332" t="str">
        <f>B51</f>
        <v>尾崎謙二</v>
      </c>
      <c r="Y34" s="333"/>
      <c r="Z34" s="333"/>
      <c r="AA34" s="343"/>
      <c r="AB34" s="332" t="str">
        <f>B54</f>
        <v>日下拓郎</v>
      </c>
      <c r="AC34" s="333"/>
      <c r="AD34" s="333"/>
      <c r="AE34" s="343"/>
      <c r="AF34" s="335" t="s">
        <v>39</v>
      </c>
      <c r="AG34" s="336"/>
      <c r="AH34" s="336"/>
      <c r="AI34" s="337"/>
      <c r="AJ34" s="66"/>
      <c r="AK34" s="382" t="s">
        <v>66</v>
      </c>
      <c r="AL34" s="383"/>
      <c r="AM34" s="455" t="s">
        <v>67</v>
      </c>
      <c r="AN34" s="456"/>
      <c r="AO34" s="457"/>
      <c r="AP34" s="75" t="s">
        <v>68</v>
      </c>
      <c r="AQ34" s="76"/>
      <c r="AR34" s="77"/>
      <c r="AS34" s="66"/>
      <c r="AT34" s="66"/>
      <c r="AU34" s="338" t="s">
        <v>225</v>
      </c>
      <c r="AV34" s="339"/>
      <c r="AW34" s="342" t="str">
        <f>AU36</f>
        <v>尾田理恵</v>
      </c>
      <c r="AX34" s="333"/>
      <c r="AY34" s="333"/>
      <c r="AZ34" s="343"/>
      <c r="BA34" s="332" t="str">
        <f>AU39</f>
        <v>薦田あかね</v>
      </c>
      <c r="BB34" s="333"/>
      <c r="BC34" s="333"/>
      <c r="BD34" s="343"/>
      <c r="BE34" s="332" t="str">
        <f>AU42</f>
        <v>佐伯玲子</v>
      </c>
      <c r="BF34" s="333"/>
      <c r="BG34" s="333"/>
      <c r="BH34" s="343"/>
      <c r="BI34" s="335" t="s">
        <v>39</v>
      </c>
      <c r="BJ34" s="336"/>
      <c r="BK34" s="336"/>
      <c r="BL34" s="337"/>
      <c r="BM34" s="66"/>
      <c r="BN34" s="440" t="s">
        <v>66</v>
      </c>
      <c r="BO34" s="441"/>
      <c r="BP34" s="316" t="s">
        <v>67</v>
      </c>
      <c r="BQ34" s="390"/>
      <c r="BR34" s="317"/>
      <c r="BS34" s="83" t="s">
        <v>68</v>
      </c>
      <c r="BT34" s="84"/>
      <c r="BU34" s="85"/>
      <c r="BV34" s="66"/>
      <c r="BW34" s="66"/>
      <c r="BX34" s="66"/>
      <c r="BY34" s="66"/>
      <c r="BZ34" s="66"/>
      <c r="CA34" s="66"/>
      <c r="CB34" s="66"/>
      <c r="CC34" s="66"/>
    </row>
    <row r="35" spans="1:81" ht="9" customHeight="1" thickBot="1">
      <c r="A35" s="66"/>
      <c r="B35" s="340"/>
      <c r="C35" s="341"/>
      <c r="D35" s="344" t="str">
        <f>B37</f>
        <v>佐藤寛倫</v>
      </c>
      <c r="E35" s="327"/>
      <c r="F35" s="327"/>
      <c r="G35" s="345"/>
      <c r="H35" s="326" t="str">
        <f>B40</f>
        <v>伊藤宏晃</v>
      </c>
      <c r="I35" s="327"/>
      <c r="J35" s="327"/>
      <c r="K35" s="345"/>
      <c r="L35" s="326" t="str">
        <f>B43</f>
        <v>権田光輔</v>
      </c>
      <c r="M35" s="327"/>
      <c r="N35" s="327"/>
      <c r="O35" s="345"/>
      <c r="P35" s="326" t="str">
        <f>B46</f>
        <v>岸本桂司</v>
      </c>
      <c r="Q35" s="327"/>
      <c r="R35" s="327"/>
      <c r="S35" s="345"/>
      <c r="T35" s="326" t="str">
        <f>B49</f>
        <v>信藤潤一郎</v>
      </c>
      <c r="U35" s="327"/>
      <c r="V35" s="327"/>
      <c r="W35" s="345"/>
      <c r="X35" s="326" t="str">
        <f>B52</f>
        <v>塩出茂明</v>
      </c>
      <c r="Y35" s="327"/>
      <c r="Z35" s="327"/>
      <c r="AA35" s="345"/>
      <c r="AB35" s="326" t="str">
        <f>B55</f>
        <v>吉崎雅士</v>
      </c>
      <c r="AC35" s="327"/>
      <c r="AD35" s="327"/>
      <c r="AE35" s="345"/>
      <c r="AF35" s="329" t="s">
        <v>40</v>
      </c>
      <c r="AG35" s="330"/>
      <c r="AH35" s="330"/>
      <c r="AI35" s="331"/>
      <c r="AJ35" s="66"/>
      <c r="AK35" s="72" t="s">
        <v>69</v>
      </c>
      <c r="AL35" s="73" t="s">
        <v>70</v>
      </c>
      <c r="AM35" s="72" t="s">
        <v>344</v>
      </c>
      <c r="AN35" s="73" t="s">
        <v>71</v>
      </c>
      <c r="AO35" s="74" t="s">
        <v>72</v>
      </c>
      <c r="AP35" s="73" t="s">
        <v>345</v>
      </c>
      <c r="AQ35" s="73" t="s">
        <v>71</v>
      </c>
      <c r="AR35" s="74" t="s">
        <v>72</v>
      </c>
      <c r="AS35" s="66"/>
      <c r="AT35" s="66"/>
      <c r="AU35" s="340"/>
      <c r="AV35" s="341"/>
      <c r="AW35" s="344" t="str">
        <f>AU37</f>
        <v>真鍋絵理</v>
      </c>
      <c r="AX35" s="327"/>
      <c r="AY35" s="327"/>
      <c r="AZ35" s="345"/>
      <c r="BA35" s="326" t="str">
        <f>AU40</f>
        <v>長原芽美</v>
      </c>
      <c r="BB35" s="327"/>
      <c r="BC35" s="327"/>
      <c r="BD35" s="345"/>
      <c r="BE35" s="326" t="str">
        <f>AU43</f>
        <v>日下光子</v>
      </c>
      <c r="BF35" s="327"/>
      <c r="BG35" s="327"/>
      <c r="BH35" s="345"/>
      <c r="BI35" s="329" t="s">
        <v>40</v>
      </c>
      <c r="BJ35" s="330"/>
      <c r="BK35" s="330"/>
      <c r="BL35" s="331"/>
      <c r="BM35" s="66"/>
      <c r="BN35" s="80" t="s">
        <v>69</v>
      </c>
      <c r="BO35" s="81" t="s">
        <v>70</v>
      </c>
      <c r="BP35" s="80" t="s">
        <v>344</v>
      </c>
      <c r="BQ35" s="81" t="s">
        <v>71</v>
      </c>
      <c r="BR35" s="82" t="s">
        <v>72</v>
      </c>
      <c r="BS35" s="81" t="s">
        <v>345</v>
      </c>
      <c r="BT35" s="81" t="s">
        <v>71</v>
      </c>
      <c r="BU35" s="82" t="s">
        <v>72</v>
      </c>
      <c r="BV35" s="66"/>
      <c r="BW35" s="66"/>
      <c r="BX35" s="66"/>
      <c r="BY35" s="66"/>
      <c r="BZ35" s="66"/>
      <c r="CA35" s="66"/>
      <c r="CB35" s="66"/>
      <c r="CC35" s="66"/>
    </row>
    <row r="36" spans="1:81" ht="9" customHeight="1">
      <c r="A36" s="66"/>
      <c r="B36" s="289" t="s">
        <v>80</v>
      </c>
      <c r="C36" s="290" t="s">
        <v>81</v>
      </c>
      <c r="D36" s="363"/>
      <c r="E36" s="364"/>
      <c r="F36" s="364"/>
      <c r="G36" s="365"/>
      <c r="H36" s="6">
        <v>15</v>
      </c>
      <c r="I36" s="7" t="str">
        <f>IF(H36="","","-")</f>
        <v>-</v>
      </c>
      <c r="J36" s="3">
        <v>4</v>
      </c>
      <c r="K36" s="323" t="str">
        <f>IF(H36&lt;&gt;"",IF(H36&gt;J36,IF(H37&gt;J37,"○",IF(H38&gt;J38,"○","×")),IF(H37&gt;J37,IF(H38&gt;J38,"○","×"),"×")),"")</f>
        <v>○</v>
      </c>
      <c r="L36" s="6">
        <v>15</v>
      </c>
      <c r="M36" s="8" t="str">
        <f aca="true" t="shared" si="0" ref="M36:M41">IF(L36="","","-")</f>
        <v>-</v>
      </c>
      <c r="N36" s="277">
        <v>13</v>
      </c>
      <c r="O36" s="323" t="str">
        <f>IF(L36&lt;&gt;"",IF(L36&gt;N36,IF(L37&gt;N37,"○",IF(L38&gt;N38,"○","×")),IF(L37&gt;N37,IF(L38&gt;N38,"○","×"),"×")),"")</f>
        <v>○</v>
      </c>
      <c r="P36" s="6">
        <v>15</v>
      </c>
      <c r="Q36" s="8" t="str">
        <f aca="true" t="shared" si="1" ref="Q36:Q44">IF(P36="","","-")</f>
        <v>-</v>
      </c>
      <c r="R36" s="277">
        <v>12</v>
      </c>
      <c r="S36" s="323" t="str">
        <f>IF(P36&lt;&gt;"",IF(P36&gt;R36,IF(P37&gt;R37,"○",IF(P38&gt;R38,"○","×")),IF(P37&gt;R37,IF(P38&gt;R38,"○","×"),"×")),"")</f>
        <v>○</v>
      </c>
      <c r="T36" s="6">
        <v>15</v>
      </c>
      <c r="U36" s="8" t="str">
        <f aca="true" t="shared" si="2" ref="U36:U47">IF(T36="","","-")</f>
        <v>-</v>
      </c>
      <c r="V36" s="277">
        <v>5</v>
      </c>
      <c r="W36" s="323" t="str">
        <f>IF(T36&lt;&gt;"",IF(T36&gt;V36,IF(T37&gt;V37,"○",IF(T38&gt;V38,"○","×")),IF(T37&gt;V37,IF(T38&gt;V38,"○","×"),"×")),"")</f>
        <v>○</v>
      </c>
      <c r="X36" s="6">
        <v>18</v>
      </c>
      <c r="Y36" s="8" t="str">
        <f aca="true" t="shared" si="3" ref="Y36:Y50">IF(X36="","","-")</f>
        <v>-</v>
      </c>
      <c r="Z36" s="277">
        <v>16</v>
      </c>
      <c r="AA36" s="323" t="str">
        <f>IF(X36&lt;&gt;"",IF(X36&gt;Z36,IF(X37&gt;Z37,"○",IF(X38&gt;Z38,"○","×")),IF(X37&gt;Z37,IF(X38&gt;Z38,"○","×"),"×")),"")</f>
        <v>○</v>
      </c>
      <c r="AB36" s="6">
        <v>15</v>
      </c>
      <c r="AC36" s="8" t="str">
        <f aca="true" t="shared" si="4" ref="AC36:AC53">IF(AB36="","","-")</f>
        <v>-</v>
      </c>
      <c r="AD36" s="277">
        <v>11</v>
      </c>
      <c r="AE36" s="369" t="str">
        <f>IF(AB36&lt;&gt;"",IF(AB36&gt;AD36,IF(AB37&gt;AD37,"○",IF(AB38&gt;AD38,"○","×")),IF(AB37&gt;AD37,IF(AB38&gt;AD38,"○","×"),"×")),"")</f>
        <v>○</v>
      </c>
      <c r="AF36" s="434" t="s">
        <v>370</v>
      </c>
      <c r="AG36" s="435"/>
      <c r="AH36" s="435"/>
      <c r="AI36" s="436"/>
      <c r="AJ36" s="66"/>
      <c r="AK36" s="86"/>
      <c r="AL36" s="87"/>
      <c r="AM36" s="88"/>
      <c r="AN36" s="89"/>
      <c r="AO36" s="90"/>
      <c r="AP36" s="87"/>
      <c r="AQ36" s="87"/>
      <c r="AR36" s="90"/>
      <c r="AS36" s="66"/>
      <c r="AT36" s="66"/>
      <c r="AU36" s="289" t="s">
        <v>226</v>
      </c>
      <c r="AV36" s="290" t="s">
        <v>228</v>
      </c>
      <c r="AW36" s="363"/>
      <c r="AX36" s="364"/>
      <c r="AY36" s="364"/>
      <c r="AZ36" s="365"/>
      <c r="BA36" s="6">
        <v>21</v>
      </c>
      <c r="BB36" s="7" t="str">
        <f>IF(BA36="","","-")</f>
        <v>-</v>
      </c>
      <c r="BC36" s="3">
        <v>11</v>
      </c>
      <c r="BD36" s="323" t="str">
        <f>IF(BA36&lt;&gt;"",IF(BA36&gt;BC36,IF(BA37&gt;BC37,"○",IF(BA38&gt;BC38,"○","×")),IF(BA37&gt;BC37,IF(BA38&gt;BC38,"○","×"),"×")),"")</f>
        <v>○</v>
      </c>
      <c r="BE36" s="6">
        <v>21</v>
      </c>
      <c r="BF36" s="8" t="str">
        <f aca="true" t="shared" si="5" ref="BF36:BF41">IF(BE36="","","-")</f>
        <v>-</v>
      </c>
      <c r="BG36" s="277">
        <v>9</v>
      </c>
      <c r="BH36" s="445" t="str">
        <f>IF(BE36&lt;&gt;"",IF(BE36&gt;BG36,IF(BE37&gt;BG37,"○",IF(BE38&gt;BG38,"○","×")),IF(BE37&gt;BG37,IF(BE38&gt;BG38,"○","×"),"×")),"")</f>
        <v>○</v>
      </c>
      <c r="BI36" s="434" t="s">
        <v>387</v>
      </c>
      <c r="BJ36" s="435"/>
      <c r="BK36" s="435"/>
      <c r="BL36" s="436"/>
      <c r="BM36" s="66"/>
      <c r="BN36" s="91"/>
      <c r="BO36" s="92"/>
      <c r="BP36" s="78"/>
      <c r="BQ36" s="79"/>
      <c r="BR36" s="93"/>
      <c r="BS36" s="92"/>
      <c r="BT36" s="92"/>
      <c r="BU36" s="94"/>
      <c r="BV36" s="66"/>
      <c r="BW36" s="66"/>
      <c r="BX36" s="66"/>
      <c r="BY36" s="66"/>
      <c r="BZ36" s="66"/>
      <c r="CA36" s="66"/>
      <c r="CB36" s="66"/>
      <c r="CC36" s="66"/>
    </row>
    <row r="37" spans="1:81" ht="9" customHeight="1">
      <c r="A37" s="66"/>
      <c r="B37" s="289" t="s">
        <v>82</v>
      </c>
      <c r="C37" s="290" t="s">
        <v>308</v>
      </c>
      <c r="D37" s="366"/>
      <c r="E37" s="358"/>
      <c r="F37" s="358"/>
      <c r="G37" s="359"/>
      <c r="H37" s="6">
        <v>15</v>
      </c>
      <c r="I37" s="7" t="str">
        <f>IF(H37="","","-")</f>
        <v>-</v>
      </c>
      <c r="J37" s="278">
        <v>4</v>
      </c>
      <c r="K37" s="324"/>
      <c r="L37" s="6">
        <v>15</v>
      </c>
      <c r="M37" s="7" t="str">
        <f t="shared" si="0"/>
        <v>-</v>
      </c>
      <c r="N37" s="279">
        <v>12</v>
      </c>
      <c r="O37" s="324"/>
      <c r="P37" s="6">
        <v>15</v>
      </c>
      <c r="Q37" s="7" t="str">
        <f t="shared" si="1"/>
        <v>-</v>
      </c>
      <c r="R37" s="279">
        <v>2</v>
      </c>
      <c r="S37" s="324"/>
      <c r="T37" s="6">
        <v>15</v>
      </c>
      <c r="U37" s="7" t="str">
        <f t="shared" si="2"/>
        <v>-</v>
      </c>
      <c r="V37" s="279">
        <v>3</v>
      </c>
      <c r="W37" s="324"/>
      <c r="X37" s="6">
        <v>15</v>
      </c>
      <c r="Y37" s="7" t="str">
        <f t="shared" si="3"/>
        <v>-</v>
      </c>
      <c r="Z37" s="279">
        <v>9</v>
      </c>
      <c r="AA37" s="324"/>
      <c r="AB37" s="6">
        <v>15</v>
      </c>
      <c r="AC37" s="7" t="str">
        <f t="shared" si="4"/>
        <v>-</v>
      </c>
      <c r="AD37" s="279">
        <v>9</v>
      </c>
      <c r="AE37" s="351"/>
      <c r="AF37" s="437"/>
      <c r="AG37" s="438"/>
      <c r="AH37" s="438"/>
      <c r="AI37" s="439"/>
      <c r="AJ37" s="66"/>
      <c r="AK37" s="86">
        <f>COUNTIF(D36:AE38,"○")</f>
        <v>6</v>
      </c>
      <c r="AL37" s="87">
        <f>COUNTIF(D36:AE38,"×")</f>
        <v>0</v>
      </c>
      <c r="AM37" s="88">
        <f>(IF((D36&gt;F36),1,0))+(IF((D37&gt;F37),1,0))+(IF((D38&gt;F38),1,0))+(IF((H36&gt;J36),1,0))+(IF((H37&gt;J37),1,0))+(IF((H38&gt;J38),1,0))+(IF((L36&gt;N36),1,0))+(IF((L37&gt;N37),1,0))+(IF((L38&gt;N38),1,0))+(IF((P36&gt;R36),1,0))+(IF((P37&gt;R37),1,0))+(IF((P38&gt;R38),1,0))+(IF((T36&gt;V36),1,0))+(IF((T37&gt;V37),1,0))+(IF((T38&gt;V38),1,0))+(IF((X36&gt;Z36),1,0))+(IF((X37&gt;Z37),1,0))+(IF((X38&gt;Z38),1,0))+(IF((AB36&gt;AD36),1,0))+(IF((AB37&gt;AD37),1,0))+(IF((AB38&gt;AD38),1,0))</f>
        <v>12</v>
      </c>
      <c r="AN37" s="89">
        <f>(IF((D36&lt;F36),1,0))+(IF((D37&lt;F37),1,0))+(IF((D38&lt;F38),1,0))+(IF((H36&lt;J36),1,0))+(IF((H37&lt;J37),1,0))+(IF((H38&lt;J38),1,0))+(IF((L36&lt;N36),1,0))+(IF((L37&lt;N37),1,0))+(IF((L38&lt;N38),1,0))+(IF((P36&lt;R36),1,0))+(IF((P37&lt;R37),1,0))+(IF((P38&lt;R38),1,0))+(IF((T36&lt;V36),1,0))+(IF((T37&lt;V37),1,0))+(IF((T38&lt;V38),1,0))+(IF((X36&lt;Z36),1,0))+(IF((X37&lt;Z37),1,0))+(IF((X38&lt;Z38),1,0))+(IF((AB36&lt;AD36),1,0))+(IF((AB37&lt;AD37),1,0))+(IF((AB38&lt;AD38),1,0))</f>
        <v>0</v>
      </c>
      <c r="AO37" s="90">
        <f>AM37-AN37</f>
        <v>12</v>
      </c>
      <c r="AP37" s="87">
        <f>SUM(D36:D38,H36:H38,L36:L38,P36:P38,T36:T38,X36:X38,AB36:AB38)</f>
        <v>183</v>
      </c>
      <c r="AQ37" s="87">
        <f>SUM(F36:F38,J36:J38,N36:N38,R36:R38,V36:V38,Z36:Z38,AD36:AD38)</f>
        <v>100</v>
      </c>
      <c r="AR37" s="90">
        <f>AP37-AQ37</f>
        <v>83</v>
      </c>
      <c r="AS37" s="66"/>
      <c r="AT37" s="66"/>
      <c r="AU37" s="289" t="s">
        <v>227</v>
      </c>
      <c r="AV37" s="290" t="s">
        <v>229</v>
      </c>
      <c r="AW37" s="366"/>
      <c r="AX37" s="358"/>
      <c r="AY37" s="358"/>
      <c r="AZ37" s="359"/>
      <c r="BA37" s="6">
        <v>21</v>
      </c>
      <c r="BB37" s="7" t="str">
        <f>IF(BA37="","","-")</f>
        <v>-</v>
      </c>
      <c r="BC37" s="278">
        <v>9</v>
      </c>
      <c r="BD37" s="324"/>
      <c r="BE37" s="6">
        <v>21</v>
      </c>
      <c r="BF37" s="7" t="str">
        <f t="shared" si="5"/>
        <v>-</v>
      </c>
      <c r="BG37" s="279">
        <v>12</v>
      </c>
      <c r="BH37" s="446"/>
      <c r="BI37" s="437"/>
      <c r="BJ37" s="438"/>
      <c r="BK37" s="438"/>
      <c r="BL37" s="439"/>
      <c r="BM37" s="66"/>
      <c r="BN37" s="91">
        <f>COUNTIF(AW36:BH38,"○")</f>
        <v>2</v>
      </c>
      <c r="BO37" s="92">
        <f>COUNTIF(AW36:BH38,"×")</f>
        <v>0</v>
      </c>
      <c r="BP37" s="95">
        <f>(IF((AW36&gt;AY36),1,0))+(IF((AW37&gt;AY37),1,0))+(IF((AW38&gt;AY38),1,0))+(IF((BA36&gt;BC36),1,0))+(IF((BA37&gt;BC37),1,0))+(IF((BA38&gt;BC38),1,0))+(IF((BE36&gt;BG36),1,0))+(IF((BE37&gt;BG37),1,0))+(IF((BE38&gt;BG38),1,0))</f>
        <v>4</v>
      </c>
      <c r="BQ37" s="96">
        <f>(IF((AW36&lt;AY36),1,0))+(IF((AW37&lt;AY37),1,0))+(IF((AW38&lt;AY38),1,0))+(IF((BA36&lt;BC36),1,0))+(IF((BA37&lt;BC37),1,0))+(IF((BA38&lt;BC38),1,0))+(IF((BE36&lt;BG36),1,0))+(IF((BE37&lt;BG37),1,0))+(IF((BE38&lt;BG38),1,0))</f>
        <v>0</v>
      </c>
      <c r="BR37" s="97">
        <f>BP37-BQ37</f>
        <v>4</v>
      </c>
      <c r="BS37" s="92">
        <f>SUM(AW36:AW38,BA36:BA38,BE36:BE38)</f>
        <v>84</v>
      </c>
      <c r="BT37" s="92">
        <f>SUM(AY36:AY38,BC36:BC38,BG36:BG38)</f>
        <v>41</v>
      </c>
      <c r="BU37" s="94">
        <f>BS37-BT37</f>
        <v>43</v>
      </c>
      <c r="BV37" s="66"/>
      <c r="BW37" s="66"/>
      <c r="BX37" s="66"/>
      <c r="BY37" s="66"/>
      <c r="BZ37" s="66"/>
      <c r="CA37" s="66"/>
      <c r="CB37" s="66"/>
      <c r="CC37" s="66"/>
    </row>
    <row r="38" spans="1:81" ht="9" customHeight="1" thickBot="1">
      <c r="A38" s="66"/>
      <c r="B38" s="291"/>
      <c r="C38" s="292" t="s">
        <v>19</v>
      </c>
      <c r="D38" s="367"/>
      <c r="E38" s="361"/>
      <c r="F38" s="361"/>
      <c r="G38" s="362"/>
      <c r="H38" s="11"/>
      <c r="I38" s="7">
        <f>IF(H38="","","-")</f>
      </c>
      <c r="J38" s="280"/>
      <c r="K38" s="325"/>
      <c r="L38" s="12"/>
      <c r="M38" s="13">
        <f t="shared" si="0"/>
      </c>
      <c r="N38" s="280"/>
      <c r="O38" s="325"/>
      <c r="P38" s="6"/>
      <c r="Q38" s="7">
        <f t="shared" si="1"/>
      </c>
      <c r="R38" s="279"/>
      <c r="S38" s="325"/>
      <c r="T38" s="6"/>
      <c r="U38" s="7">
        <f t="shared" si="2"/>
      </c>
      <c r="V38" s="279"/>
      <c r="W38" s="324"/>
      <c r="X38" s="6"/>
      <c r="Y38" s="7">
        <f t="shared" si="3"/>
      </c>
      <c r="Z38" s="279"/>
      <c r="AA38" s="324"/>
      <c r="AB38" s="6"/>
      <c r="AC38" s="7">
        <f t="shared" si="4"/>
      </c>
      <c r="AD38" s="279"/>
      <c r="AE38" s="351"/>
      <c r="AF38" s="295">
        <f>AK37</f>
        <v>6</v>
      </c>
      <c r="AG38" s="296" t="s">
        <v>343</v>
      </c>
      <c r="AH38" s="296">
        <f>AL37</f>
        <v>0</v>
      </c>
      <c r="AI38" s="297" t="s">
        <v>70</v>
      </c>
      <c r="AJ38" s="66"/>
      <c r="AK38" s="86"/>
      <c r="AL38" s="87"/>
      <c r="AM38" s="88"/>
      <c r="AN38" s="89"/>
      <c r="AO38" s="90"/>
      <c r="AP38" s="87"/>
      <c r="AQ38" s="87"/>
      <c r="AR38" s="90"/>
      <c r="AS38" s="66"/>
      <c r="AT38" s="66"/>
      <c r="AU38" s="291"/>
      <c r="AV38" s="292" t="s">
        <v>230</v>
      </c>
      <c r="AW38" s="367"/>
      <c r="AX38" s="361"/>
      <c r="AY38" s="361"/>
      <c r="AZ38" s="362"/>
      <c r="BA38" s="11"/>
      <c r="BB38" s="7">
        <f>IF(BA38="","","-")</f>
      </c>
      <c r="BC38" s="280"/>
      <c r="BD38" s="325"/>
      <c r="BE38" s="12"/>
      <c r="BF38" s="13">
        <f t="shared" si="5"/>
      </c>
      <c r="BG38" s="280"/>
      <c r="BH38" s="447"/>
      <c r="BI38" s="295">
        <f>BN37</f>
        <v>2</v>
      </c>
      <c r="BJ38" s="296" t="s">
        <v>343</v>
      </c>
      <c r="BK38" s="296">
        <f>BO37</f>
        <v>0</v>
      </c>
      <c r="BL38" s="297" t="s">
        <v>70</v>
      </c>
      <c r="BM38" s="66"/>
      <c r="BN38" s="91"/>
      <c r="BO38" s="92"/>
      <c r="BP38" s="98"/>
      <c r="BQ38" s="99"/>
      <c r="BR38" s="100"/>
      <c r="BS38" s="92"/>
      <c r="BT38" s="92"/>
      <c r="BU38" s="94"/>
      <c r="BV38" s="66"/>
      <c r="BW38" s="66"/>
      <c r="BX38" s="66"/>
      <c r="BY38" s="66"/>
      <c r="BZ38" s="66"/>
      <c r="CA38" s="66"/>
      <c r="CB38" s="66"/>
      <c r="CC38" s="66"/>
    </row>
    <row r="39" spans="1:81" ht="9" customHeight="1">
      <c r="A39" s="66"/>
      <c r="B39" s="4" t="s">
        <v>31</v>
      </c>
      <c r="C39" s="14" t="s">
        <v>36</v>
      </c>
      <c r="D39" s="36">
        <f>IF(J36="","",J36)</f>
        <v>4</v>
      </c>
      <c r="E39" s="7" t="str">
        <f>IF(D39="","","-")</f>
        <v>-</v>
      </c>
      <c r="F39" s="16">
        <f>IF(H36="","",H36)</f>
        <v>15</v>
      </c>
      <c r="G39" s="346" t="str">
        <f>IF(K36="","",IF(K36="○","×",IF(K36="×","○")))</f>
        <v>×</v>
      </c>
      <c r="H39" s="354"/>
      <c r="I39" s="355"/>
      <c r="J39" s="355"/>
      <c r="K39" s="356"/>
      <c r="L39" s="281">
        <v>13</v>
      </c>
      <c r="M39" s="7" t="str">
        <f t="shared" si="0"/>
        <v>-</v>
      </c>
      <c r="N39" s="279">
        <v>15</v>
      </c>
      <c r="O39" s="368" t="str">
        <f>IF(L39&lt;&gt;"",IF(L39&gt;N39,IF(L40&gt;N40,"○",IF(L41&gt;N41,"○","×")),IF(L40&gt;N40,IF(L41&gt;N41,"○","×"),"×")),"")</f>
        <v>×</v>
      </c>
      <c r="P39" s="35">
        <v>16</v>
      </c>
      <c r="Q39" s="23" t="str">
        <f t="shared" si="1"/>
        <v>-</v>
      </c>
      <c r="R39" s="282">
        <v>18</v>
      </c>
      <c r="S39" s="368" t="str">
        <f>IF(P39&lt;&gt;"",IF(P39&gt;R39,IF(P40&gt;R40,"○",IF(P41&gt;R41,"○","×")),IF(P40&gt;R40,IF(P41&gt;R41,"○","×"),"×")),"")</f>
        <v>×</v>
      </c>
      <c r="T39" s="35">
        <v>15</v>
      </c>
      <c r="U39" s="23" t="str">
        <f t="shared" si="2"/>
        <v>-</v>
      </c>
      <c r="V39" s="282">
        <v>5</v>
      </c>
      <c r="W39" s="368" t="str">
        <f>IF(T39&lt;&gt;"",IF(T39&gt;V39,IF(T40&gt;V40,"○",IF(T41&gt;V41,"○","×")),IF(T40&gt;V40,IF(T41&gt;V41,"○","×"),"×")),"")</f>
        <v>×</v>
      </c>
      <c r="X39" s="35">
        <v>15</v>
      </c>
      <c r="Y39" s="23" t="str">
        <f t="shared" si="3"/>
        <v>-</v>
      </c>
      <c r="Z39" s="282">
        <v>10</v>
      </c>
      <c r="AA39" s="368" t="str">
        <f>IF(X39&lt;&gt;"",IF(X39&gt;Z39,IF(X40&gt;Z40,"○",IF(X41&gt;Z41,"○","×")),IF(X40&gt;Z40,IF(X41&gt;Z41,"○","×"),"×")),"")</f>
        <v>×</v>
      </c>
      <c r="AB39" s="35">
        <v>17</v>
      </c>
      <c r="AC39" s="23" t="str">
        <f t="shared" si="4"/>
        <v>-</v>
      </c>
      <c r="AD39" s="282">
        <v>15</v>
      </c>
      <c r="AE39" s="353" t="str">
        <f>IF(AB39&lt;&gt;"",IF(AB39&gt;AD39,IF(AB40&gt;AD40,"○",IF(AB41&gt;AD41,"○","×")),IF(AB40&gt;AD40,IF(AB41&gt;AD41,"○","×"),"×")),"")</f>
        <v>×</v>
      </c>
      <c r="AF39" s="371" t="s">
        <v>386</v>
      </c>
      <c r="AG39" s="372"/>
      <c r="AH39" s="372"/>
      <c r="AI39" s="373"/>
      <c r="AJ39" s="66"/>
      <c r="AK39" s="101"/>
      <c r="AL39" s="102"/>
      <c r="AM39" s="103"/>
      <c r="AN39" s="104"/>
      <c r="AO39" s="105"/>
      <c r="AP39" s="102"/>
      <c r="AQ39" s="102"/>
      <c r="AR39" s="105"/>
      <c r="AS39" s="66"/>
      <c r="AT39" s="66"/>
      <c r="AU39" s="4" t="s">
        <v>231</v>
      </c>
      <c r="AV39" s="14" t="s">
        <v>307</v>
      </c>
      <c r="AW39" s="15">
        <f>IF(BC36="","",BC36)</f>
        <v>11</v>
      </c>
      <c r="AX39" s="7" t="str">
        <f aca="true" t="shared" si="6" ref="AX39:AX44">IF(AW39="","","-")</f>
        <v>-</v>
      </c>
      <c r="AY39" s="16">
        <f>IF(BA36="","",BA36)</f>
        <v>21</v>
      </c>
      <c r="AZ39" s="346" t="str">
        <f>IF(BD36="","",IF(BD36="○","×",IF(BD36="×","○")))</f>
        <v>×</v>
      </c>
      <c r="BA39" s="354"/>
      <c r="BB39" s="355"/>
      <c r="BC39" s="355"/>
      <c r="BD39" s="356"/>
      <c r="BE39" s="281">
        <v>19</v>
      </c>
      <c r="BF39" s="7" t="str">
        <f t="shared" si="5"/>
        <v>-</v>
      </c>
      <c r="BG39" s="279">
        <v>21</v>
      </c>
      <c r="BH39" s="445" t="str">
        <f>IF(BE39&lt;&gt;"",IF(BE39&gt;BG39,IF(BE40&gt;BG40,"○",IF(BE41&gt;BG41,"○","×")),IF(BE40&gt;BG40,IF(BE41&gt;BG41,"○","×"),"×")),"")</f>
        <v>×</v>
      </c>
      <c r="BI39" s="371" t="s">
        <v>385</v>
      </c>
      <c r="BJ39" s="372"/>
      <c r="BK39" s="372"/>
      <c r="BL39" s="373"/>
      <c r="BM39" s="66"/>
      <c r="BN39" s="106"/>
      <c r="BO39" s="107"/>
      <c r="BP39" s="78"/>
      <c r="BQ39" s="79"/>
      <c r="BR39" s="93"/>
      <c r="BS39" s="107"/>
      <c r="BT39" s="107"/>
      <c r="BU39" s="108"/>
      <c r="BV39" s="66"/>
      <c r="BW39" s="66"/>
      <c r="BX39" s="66"/>
      <c r="BY39" s="66"/>
      <c r="BZ39" s="66"/>
      <c r="CA39" s="66"/>
      <c r="CB39" s="66"/>
      <c r="CC39" s="66"/>
    </row>
    <row r="40" spans="1:81" ht="9" customHeight="1">
      <c r="A40" s="66"/>
      <c r="B40" s="4" t="s">
        <v>47</v>
      </c>
      <c r="C40" s="5" t="s">
        <v>309</v>
      </c>
      <c r="D40" s="18">
        <f>IF(J37="","",J37)</f>
        <v>4</v>
      </c>
      <c r="E40" s="7" t="str">
        <f>IF(D40="","","-")</f>
        <v>-</v>
      </c>
      <c r="F40" s="16">
        <f>IF(H37="","",H37)</f>
        <v>15</v>
      </c>
      <c r="G40" s="347" t="str">
        <f>IF(I37="","",I37)</f>
        <v>-</v>
      </c>
      <c r="H40" s="357"/>
      <c r="I40" s="358"/>
      <c r="J40" s="358"/>
      <c r="K40" s="359"/>
      <c r="L40" s="281">
        <v>9</v>
      </c>
      <c r="M40" s="7" t="str">
        <f t="shared" si="0"/>
        <v>-</v>
      </c>
      <c r="N40" s="279">
        <v>15</v>
      </c>
      <c r="O40" s="324"/>
      <c r="P40" s="6">
        <v>12</v>
      </c>
      <c r="Q40" s="7" t="str">
        <f t="shared" si="1"/>
        <v>-</v>
      </c>
      <c r="R40" s="279">
        <v>15</v>
      </c>
      <c r="S40" s="324"/>
      <c r="T40" s="6">
        <v>4</v>
      </c>
      <c r="U40" s="7" t="str">
        <f t="shared" si="2"/>
        <v>-</v>
      </c>
      <c r="V40" s="279">
        <v>15</v>
      </c>
      <c r="W40" s="324"/>
      <c r="X40" s="6">
        <v>3</v>
      </c>
      <c r="Y40" s="7" t="str">
        <f t="shared" si="3"/>
        <v>-</v>
      </c>
      <c r="Z40" s="279">
        <v>15</v>
      </c>
      <c r="AA40" s="324"/>
      <c r="AB40" s="6">
        <v>4</v>
      </c>
      <c r="AC40" s="7" t="str">
        <f t="shared" si="4"/>
        <v>-</v>
      </c>
      <c r="AD40" s="279">
        <v>15</v>
      </c>
      <c r="AE40" s="351"/>
      <c r="AF40" s="374"/>
      <c r="AG40" s="375"/>
      <c r="AH40" s="375"/>
      <c r="AI40" s="376"/>
      <c r="AJ40" s="66"/>
      <c r="AK40" s="86">
        <f>COUNTIF(D39:AE41,"○")</f>
        <v>0</v>
      </c>
      <c r="AL40" s="87">
        <f>COUNTIF(D39:AE41,"×")</f>
        <v>6</v>
      </c>
      <c r="AM40" s="88">
        <f>(IF((D39&gt;F39),1,0))+(IF((D40&gt;F40),1,0))+(IF((D41&gt;F41),1,0))+(IF((H39&gt;J39),1,0))+(IF((H40&gt;J40),1,0))+(IF((H41&gt;J41),1,0))+(IF((L39&gt;N39),1,0))+(IF((L40&gt;N40),1,0))+(IF((L41&gt;N41),1,0))+(IF((P39&gt;R39),1,0))+(IF((P40&gt;R40),1,0))+(IF((P41&gt;R41),1,0))+(IF((T39&gt;V39),1,0))+(IF((T40&gt;V40),1,0))+(IF((T41&gt;V41),1,0))+(IF((X39&gt;Z39),1,0))+(IF((X40&gt;Z40),1,0))+(IF((X41&gt;Z41),1,0))+(IF((AB39&gt;AD39),1,0))+(IF((AB40&gt;AD40),1,0))+(IF((AB41&gt;AD41),1,0))</f>
        <v>3</v>
      </c>
      <c r="AN40" s="89">
        <f>(IF((D39&lt;F39),1,0))+(IF((D40&lt;F40),1,0))+(IF((D41&lt;F41),1,0))+(IF((H39&lt;J39),1,0))+(IF((H40&lt;J40),1,0))+(IF((H41&lt;J41),1,0))+(IF((L39&lt;N39),1,0))+(IF((L40&lt;N40),1,0))+(IF((L41&lt;N41),1,0))+(IF((P39&lt;R39),1,0))+(IF((P40&lt;R40),1,0))+(IF((P41&lt;R41),1,0))+(IF((T39&lt;V39),1,0))+(IF((T40&lt;V40),1,0))+(IF((T41&lt;V41),1,0))+(IF((X39&lt;Z39),1,0))+(IF((X40&lt;Z40),1,0))+(IF((X41&lt;Z41),1,0))+(IF((AB39&lt;AD39),1,0))+(IF((AB40&lt;AD40),1,0))+(IF((AB41&lt;AD41),1,0))</f>
        <v>12</v>
      </c>
      <c r="AO40" s="90">
        <f>AM40-AN40</f>
        <v>-9</v>
      </c>
      <c r="AP40" s="87">
        <f>SUM(D39:D41,H39:H41,L39:L41,P39:P41,T39:T41,X39:X41,AB39:AB41)</f>
        <v>142</v>
      </c>
      <c r="AQ40" s="87">
        <f>SUM(F39:F41,J39:J41,N39:N41,R39:R41,V39:V41,Z39:Z41,AD39:AD41)</f>
        <v>213</v>
      </c>
      <c r="AR40" s="90">
        <f>AP40-AQ40</f>
        <v>-71</v>
      </c>
      <c r="AS40" s="66"/>
      <c r="AT40" s="66"/>
      <c r="AU40" s="4" t="s">
        <v>232</v>
      </c>
      <c r="AV40" s="5" t="s">
        <v>190</v>
      </c>
      <c r="AW40" s="18">
        <f>IF(BC37="","",BC37)</f>
        <v>9</v>
      </c>
      <c r="AX40" s="7" t="str">
        <f t="shared" si="6"/>
        <v>-</v>
      </c>
      <c r="AY40" s="16">
        <f>IF(BA37="","",BA37)</f>
        <v>21</v>
      </c>
      <c r="AZ40" s="347" t="str">
        <f>IF(BB37="","",BB37)</f>
        <v>-</v>
      </c>
      <c r="BA40" s="357"/>
      <c r="BB40" s="358"/>
      <c r="BC40" s="358"/>
      <c r="BD40" s="359"/>
      <c r="BE40" s="281">
        <v>21</v>
      </c>
      <c r="BF40" s="7" t="str">
        <f t="shared" si="5"/>
        <v>-</v>
      </c>
      <c r="BG40" s="279">
        <v>17</v>
      </c>
      <c r="BH40" s="446"/>
      <c r="BI40" s="374"/>
      <c r="BJ40" s="375"/>
      <c r="BK40" s="375"/>
      <c r="BL40" s="376"/>
      <c r="BM40" s="66"/>
      <c r="BN40" s="91">
        <f>COUNTIF(AW39:BH41,"○")</f>
        <v>0</v>
      </c>
      <c r="BO40" s="92">
        <f>COUNTIF(AW39:BH41,"×")</f>
        <v>2</v>
      </c>
      <c r="BP40" s="95">
        <f>(IF((AW39&gt;AY39),1,0))+(IF((AW40&gt;AY40),1,0))+(IF((AW41&gt;AY41),1,0))+(IF((BA39&gt;BC39),1,0))+(IF((BA40&gt;BC40),1,0))+(IF((BA41&gt;BC41),1,0))+(IF((BE39&gt;BG39),1,0))+(IF((BE40&gt;BG40),1,0))+(IF((BE41&gt;BG41),1,0))</f>
        <v>1</v>
      </c>
      <c r="BQ40" s="96">
        <f>(IF((AW39&lt;AY39),1,0))+(IF((AW40&lt;AY40),1,0))+(IF((AW41&lt;AY41),1,0))+(IF((BA39&lt;BC39),1,0))+(IF((BA40&lt;BC40),1,0))+(IF((BA41&lt;BC41),1,0))+(IF((BE39&lt;BG39),1,0))+(IF((BE40&lt;BG40),1,0))+(IF((BE41&lt;BG41),1,0))</f>
        <v>4</v>
      </c>
      <c r="BR40" s="97">
        <f>BP40-BQ40</f>
        <v>-3</v>
      </c>
      <c r="BS40" s="92">
        <f>SUM(AW39:AW41,BA39:BA41,BE39:BE41)</f>
        <v>74</v>
      </c>
      <c r="BT40" s="92">
        <f>SUM(AY39:AY41,BC39:BC41,BG39:BG41)</f>
        <v>101</v>
      </c>
      <c r="BU40" s="94">
        <f>BS40-BT40</f>
        <v>-27</v>
      </c>
      <c r="BV40" s="66"/>
      <c r="BW40" s="66"/>
      <c r="BX40" s="66"/>
      <c r="BY40" s="66"/>
      <c r="BZ40" s="66"/>
      <c r="CA40" s="66"/>
      <c r="CB40" s="66"/>
      <c r="CC40" s="66"/>
    </row>
    <row r="41" spans="1:81" ht="9" customHeight="1">
      <c r="A41" s="66"/>
      <c r="B41" s="9"/>
      <c r="C41" s="20" t="s">
        <v>85</v>
      </c>
      <c r="D41" s="9">
        <f>IF(J38="","",J38)</f>
      </c>
      <c r="E41" s="7">
        <f>IF(D41="","","-")</f>
      </c>
      <c r="F41" s="21">
        <f>IF(H38="","",H38)</f>
      </c>
      <c r="G41" s="348">
        <f>IF(I38="","",I38)</f>
      </c>
      <c r="H41" s="360"/>
      <c r="I41" s="361"/>
      <c r="J41" s="361"/>
      <c r="K41" s="362"/>
      <c r="L41" s="285"/>
      <c r="M41" s="7">
        <f t="shared" si="0"/>
      </c>
      <c r="N41" s="22"/>
      <c r="O41" s="325"/>
      <c r="P41" s="12"/>
      <c r="Q41" s="13">
        <f t="shared" si="1"/>
      </c>
      <c r="R41" s="280"/>
      <c r="S41" s="325"/>
      <c r="T41" s="12">
        <v>7</v>
      </c>
      <c r="U41" s="13" t="str">
        <f t="shared" si="2"/>
        <v>-</v>
      </c>
      <c r="V41" s="280">
        <v>15</v>
      </c>
      <c r="W41" s="325"/>
      <c r="X41" s="12">
        <v>12</v>
      </c>
      <c r="Y41" s="13" t="str">
        <f t="shared" si="3"/>
        <v>-</v>
      </c>
      <c r="Z41" s="280">
        <v>15</v>
      </c>
      <c r="AA41" s="325"/>
      <c r="AB41" s="12">
        <v>7</v>
      </c>
      <c r="AC41" s="13" t="str">
        <f t="shared" si="4"/>
        <v>-</v>
      </c>
      <c r="AD41" s="280">
        <v>15</v>
      </c>
      <c r="AE41" s="352"/>
      <c r="AF41" s="42">
        <f>AK40</f>
        <v>0</v>
      </c>
      <c r="AG41" s="43" t="s">
        <v>343</v>
      </c>
      <c r="AH41" s="43">
        <f>AL40</f>
        <v>6</v>
      </c>
      <c r="AI41" s="44" t="s">
        <v>70</v>
      </c>
      <c r="AJ41" s="66"/>
      <c r="AK41" s="109"/>
      <c r="AL41" s="110"/>
      <c r="AM41" s="111"/>
      <c r="AN41" s="112"/>
      <c r="AO41" s="113"/>
      <c r="AP41" s="110"/>
      <c r="AQ41" s="110"/>
      <c r="AR41" s="113"/>
      <c r="AS41" s="66"/>
      <c r="AT41" s="66"/>
      <c r="AU41" s="9"/>
      <c r="AV41" s="20" t="s">
        <v>169</v>
      </c>
      <c r="AW41" s="9">
        <f>IF(BC38="","",BC38)</f>
      </c>
      <c r="AX41" s="7">
        <f t="shared" si="6"/>
      </c>
      <c r="AY41" s="21">
        <f>IF(BA38="","",BA38)</f>
      </c>
      <c r="AZ41" s="348">
        <f>IF(BB38="","",BB38)</f>
      </c>
      <c r="BA41" s="360"/>
      <c r="BB41" s="361"/>
      <c r="BC41" s="361"/>
      <c r="BD41" s="362"/>
      <c r="BE41" s="285">
        <v>14</v>
      </c>
      <c r="BF41" s="7" t="str">
        <f t="shared" si="5"/>
        <v>-</v>
      </c>
      <c r="BG41" s="22">
        <v>21</v>
      </c>
      <c r="BH41" s="447"/>
      <c r="BI41" s="42">
        <f>BN40</f>
        <v>0</v>
      </c>
      <c r="BJ41" s="43" t="s">
        <v>343</v>
      </c>
      <c r="BK41" s="43">
        <f>BO40</f>
        <v>2</v>
      </c>
      <c r="BL41" s="44" t="s">
        <v>70</v>
      </c>
      <c r="BM41" s="66"/>
      <c r="BN41" s="114"/>
      <c r="BO41" s="115"/>
      <c r="BP41" s="116"/>
      <c r="BQ41" s="117"/>
      <c r="BR41" s="118"/>
      <c r="BS41" s="115"/>
      <c r="BT41" s="115"/>
      <c r="BU41" s="119"/>
      <c r="BV41" s="66"/>
      <c r="BW41" s="66"/>
      <c r="BX41" s="66"/>
      <c r="BY41" s="66"/>
      <c r="BZ41" s="66"/>
      <c r="CA41" s="66"/>
      <c r="CB41" s="66"/>
      <c r="CC41" s="66"/>
    </row>
    <row r="42" spans="1:81" ht="9" customHeight="1">
      <c r="A42" s="66"/>
      <c r="B42" s="18" t="s">
        <v>83</v>
      </c>
      <c r="C42" s="5" t="s">
        <v>310</v>
      </c>
      <c r="D42" s="18">
        <f>IF(N36="","",N36)</f>
        <v>13</v>
      </c>
      <c r="E42" s="23" t="str">
        <f aca="true" t="shared" si="7" ref="E42:E56">IF(D42="","","-")</f>
        <v>-</v>
      </c>
      <c r="F42" s="16">
        <f>IF(L36="","",L36)</f>
        <v>15</v>
      </c>
      <c r="G42" s="346" t="str">
        <f>IF(O36="","",IF(O36="○","×",IF(O36="×","○")))</f>
        <v>×</v>
      </c>
      <c r="H42" s="19">
        <f>IF(N39="","",N39)</f>
        <v>15</v>
      </c>
      <c r="I42" s="7" t="str">
        <f aca="true" t="shared" si="8" ref="I42:I56">IF(H42="","","-")</f>
        <v>-</v>
      </c>
      <c r="J42" s="16">
        <f>IF(L39="","",L39)</f>
        <v>13</v>
      </c>
      <c r="K42" s="346" t="str">
        <f>IF(O39="","",IF(O39="○","×",IF(O39="×","○")))</f>
        <v>○</v>
      </c>
      <c r="L42" s="354"/>
      <c r="M42" s="355"/>
      <c r="N42" s="355"/>
      <c r="O42" s="356"/>
      <c r="P42" s="6">
        <v>15</v>
      </c>
      <c r="Q42" s="7" t="str">
        <f t="shared" si="1"/>
        <v>-</v>
      </c>
      <c r="R42" s="279">
        <v>10</v>
      </c>
      <c r="S42" s="324" t="str">
        <f>IF(P42&lt;&gt;"",IF(P42&gt;R42,IF(P43&gt;R43,"○",IF(P44&gt;R44,"○","×")),IF(P43&gt;R43,IF(P44&gt;R44,"○","×"),"×")),"")</f>
        <v>○</v>
      </c>
      <c r="T42" s="6">
        <v>15</v>
      </c>
      <c r="U42" s="7" t="str">
        <f t="shared" si="2"/>
        <v>-</v>
      </c>
      <c r="V42" s="279">
        <v>9</v>
      </c>
      <c r="W42" s="324" t="str">
        <f>IF(T42&lt;&gt;"",IF(T42&gt;V42,IF(T43&gt;V43,"○",IF(T44&gt;V44,"○","×")),IF(T43&gt;V43,IF(T44&gt;V44,"○","×"),"×")),"")</f>
        <v>○</v>
      </c>
      <c r="X42" s="6">
        <v>15</v>
      </c>
      <c r="Y42" s="7" t="str">
        <f t="shared" si="3"/>
        <v>-</v>
      </c>
      <c r="Z42" s="279">
        <v>9</v>
      </c>
      <c r="AA42" s="324" t="str">
        <f>IF(X42&lt;&gt;"",IF(X42&gt;Z42,IF(X43&gt;Z43,"○",IF(X44&gt;Z44,"○","×")),IF(X43&gt;Z43,IF(X44&gt;Z44,"○","×"),"×")),"")</f>
        <v>×</v>
      </c>
      <c r="AB42" s="6">
        <v>9</v>
      </c>
      <c r="AC42" s="7" t="str">
        <f t="shared" si="4"/>
        <v>-</v>
      </c>
      <c r="AD42" s="279">
        <v>15</v>
      </c>
      <c r="AE42" s="353" t="str">
        <f>IF(AB42&lt;&gt;"",IF(AB42&gt;AD42,IF(AB43&gt;AD43,"○",IF(AB44&gt;AD44,"○","×")),IF(AB43&gt;AD43,IF(AB44&gt;AD44,"○","×"),"×")),"")</f>
        <v>×</v>
      </c>
      <c r="AF42" s="371" t="s">
        <v>389</v>
      </c>
      <c r="AG42" s="372"/>
      <c r="AH42" s="372"/>
      <c r="AI42" s="373"/>
      <c r="AJ42" s="66"/>
      <c r="AK42" s="86"/>
      <c r="AL42" s="87"/>
      <c r="AM42" s="88"/>
      <c r="AN42" s="89"/>
      <c r="AO42" s="90"/>
      <c r="AP42" s="87"/>
      <c r="AQ42" s="87"/>
      <c r="AR42" s="90"/>
      <c r="AS42" s="66"/>
      <c r="AT42" s="66"/>
      <c r="AU42" s="24" t="s">
        <v>233</v>
      </c>
      <c r="AV42" s="14" t="s">
        <v>235</v>
      </c>
      <c r="AW42" s="24">
        <f>IF(BG36="","",BG36)</f>
        <v>9</v>
      </c>
      <c r="AX42" s="23" t="str">
        <f t="shared" si="6"/>
        <v>-</v>
      </c>
      <c r="AY42" s="26">
        <f>IF(BE36="","",BE36)</f>
        <v>21</v>
      </c>
      <c r="AZ42" s="346" t="str">
        <f>IF(BH36="","",IF(BH36="○","×",IF(BH36="×","○")))</f>
        <v>×</v>
      </c>
      <c r="BA42" s="25">
        <f>IF(BG39="","",BG39)</f>
        <v>21</v>
      </c>
      <c r="BB42" s="23" t="str">
        <f>IF(BA42="","","-")</f>
        <v>-</v>
      </c>
      <c r="BC42" s="26">
        <f>IF(BE39="","",BE39)</f>
        <v>19</v>
      </c>
      <c r="BD42" s="346" t="str">
        <f>IF(BH39="","",IF(BH39="○","×",IF(BH39="×","○")))</f>
        <v>○</v>
      </c>
      <c r="BE42" s="354"/>
      <c r="BF42" s="355"/>
      <c r="BG42" s="355"/>
      <c r="BH42" s="356"/>
      <c r="BI42" s="371" t="s">
        <v>388</v>
      </c>
      <c r="BJ42" s="372"/>
      <c r="BK42" s="372"/>
      <c r="BL42" s="373"/>
      <c r="BM42" s="66"/>
      <c r="BN42" s="106"/>
      <c r="BO42" s="107"/>
      <c r="BP42" s="78"/>
      <c r="BQ42" s="79"/>
      <c r="BR42" s="93"/>
      <c r="BS42" s="107"/>
      <c r="BT42" s="107"/>
      <c r="BU42" s="108"/>
      <c r="BV42" s="66"/>
      <c r="BW42" s="66"/>
      <c r="BX42" s="66"/>
      <c r="BY42" s="66"/>
      <c r="BZ42" s="66"/>
      <c r="CA42" s="66"/>
      <c r="CB42" s="66"/>
      <c r="CC42" s="66"/>
    </row>
    <row r="43" spans="1:81" ht="9" customHeight="1">
      <c r="A43" s="66"/>
      <c r="B43" s="18" t="s">
        <v>84</v>
      </c>
      <c r="C43" s="5" t="s">
        <v>311</v>
      </c>
      <c r="D43" s="18">
        <f>IF(N37="","",N37)</f>
        <v>12</v>
      </c>
      <c r="E43" s="7" t="str">
        <f t="shared" si="7"/>
        <v>-</v>
      </c>
      <c r="F43" s="16">
        <f>IF(L37="","",L37)</f>
        <v>15</v>
      </c>
      <c r="G43" s="347">
        <f>IF(I40="","",I40)</f>
      </c>
      <c r="H43" s="19">
        <f>IF(N40="","",N40)</f>
        <v>15</v>
      </c>
      <c r="I43" s="7" t="str">
        <f t="shared" si="8"/>
        <v>-</v>
      </c>
      <c r="J43" s="16">
        <f>IF(L40="","",L40)</f>
        <v>9</v>
      </c>
      <c r="K43" s="347" t="str">
        <f>IF(M40="","",M40)</f>
        <v>-</v>
      </c>
      <c r="L43" s="357"/>
      <c r="M43" s="358"/>
      <c r="N43" s="358"/>
      <c r="O43" s="359"/>
      <c r="P43" s="6">
        <v>15</v>
      </c>
      <c r="Q43" s="7" t="str">
        <f t="shared" si="1"/>
        <v>-</v>
      </c>
      <c r="R43" s="279">
        <v>9</v>
      </c>
      <c r="S43" s="324"/>
      <c r="T43" s="6">
        <v>15</v>
      </c>
      <c r="U43" s="7" t="str">
        <f t="shared" si="2"/>
        <v>-</v>
      </c>
      <c r="V43" s="279">
        <v>10</v>
      </c>
      <c r="W43" s="324"/>
      <c r="X43" s="6">
        <v>10</v>
      </c>
      <c r="Y43" s="7" t="str">
        <f t="shared" si="3"/>
        <v>-</v>
      </c>
      <c r="Z43" s="279">
        <v>15</v>
      </c>
      <c r="AA43" s="324"/>
      <c r="AB43" s="6">
        <v>4</v>
      </c>
      <c r="AC43" s="7" t="str">
        <f t="shared" si="4"/>
        <v>-</v>
      </c>
      <c r="AD43" s="279">
        <v>15</v>
      </c>
      <c r="AE43" s="351"/>
      <c r="AF43" s="374"/>
      <c r="AG43" s="375"/>
      <c r="AH43" s="375"/>
      <c r="AI43" s="376"/>
      <c r="AJ43" s="66"/>
      <c r="AK43" s="86">
        <f>COUNTIF(D42:AE44,"○")</f>
        <v>3</v>
      </c>
      <c r="AL43" s="87">
        <f>COUNTIF(D42:AE44,"×")</f>
        <v>3</v>
      </c>
      <c r="AM43" s="88">
        <f>(IF((D42&gt;F42),1,0))+(IF((D43&gt;F43),1,0))+(IF((D44&gt;F44),1,0))+(IF((H42&gt;J42),1,0))+(IF((H43&gt;J43),1,0))+(IF((H44&gt;J44),1,0))+(IF((L42&gt;N42),1,0))+(IF((L43&gt;N43),1,0))+(IF((L44&gt;N44),1,0))+(IF((P42&gt;R42),1,0))+(IF((P43&gt;R43),1,0))+(IF((P44&gt;R44),1,0))+(IF((T42&gt;V42),1,0))+(IF((T43&gt;V43),1,0))+(IF((T44&gt;V44),1,0))+(IF((X42&gt;Z42),1,0))+(IF((X43&gt;Z43),1,0))+(IF((X44&gt;Z44),1,0))+(IF((AB42&gt;AD42),1,0))+(IF((AB43&gt;AD43),1,0))+(IF((AB44&gt;AD44),1,0))</f>
        <v>7</v>
      </c>
      <c r="AN43" s="89">
        <f>(IF((D42&lt;F42),1,0))+(IF((D43&lt;F43),1,0))+(IF((D44&lt;F44),1,0))+(IF((H42&lt;J42),1,0))+(IF((H43&lt;J43),1,0))+(IF((H44&lt;J44),1,0))+(IF((L42&lt;N42),1,0))+(IF((L43&lt;N43),1,0))+(IF((L44&lt;N44),1,0))+(IF((P42&lt;R42),1,0))+(IF((P43&lt;R43),1,0))+(IF((P44&lt;R44),1,0))+(IF((T42&lt;V42),1,0))+(IF((T43&lt;V43),1,0))+(IF((T44&lt;V44),1,0))+(IF((X42&lt;Z42),1,0))+(IF((X43&lt;Z43),1,0))+(IF((X44&lt;Z44),1,0))+(IF((AB42&lt;AD42),1,0))+(IF((AB43&lt;AD43),1,0))+(IF((AB44&lt;AD44),1,0))</f>
        <v>6</v>
      </c>
      <c r="AO43" s="90">
        <f>AM43-AN43</f>
        <v>1</v>
      </c>
      <c r="AP43" s="87">
        <f>SUM(D42:D44,H42:H44,L42:L44,P42:P44,T42:T44,X42:X44,AB42:AB44)</f>
        <v>165</v>
      </c>
      <c r="AQ43" s="87">
        <f>SUM(F42:F44,J42:J44,N42:N44,R42:R44,V42:V44,Z42:Z44,AD42:AD44)</f>
        <v>159</v>
      </c>
      <c r="AR43" s="90">
        <f>AP43-AQ43</f>
        <v>6</v>
      </c>
      <c r="AS43" s="66"/>
      <c r="AT43" s="66"/>
      <c r="AU43" s="18" t="s">
        <v>234</v>
      </c>
      <c r="AV43" s="5" t="s">
        <v>50</v>
      </c>
      <c r="AW43" s="18">
        <f>IF(BG37="","",BG37)</f>
        <v>12</v>
      </c>
      <c r="AX43" s="7" t="str">
        <f t="shared" si="6"/>
        <v>-</v>
      </c>
      <c r="AY43" s="16">
        <f>IF(BE37="","",BE37)</f>
        <v>21</v>
      </c>
      <c r="AZ43" s="347">
        <f>IF(BB40="","",BB40)</f>
      </c>
      <c r="BA43" s="19">
        <f>IF(BG40="","",BG40)</f>
        <v>17</v>
      </c>
      <c r="BB43" s="7" t="str">
        <f>IF(BA43="","","-")</f>
        <v>-</v>
      </c>
      <c r="BC43" s="16">
        <f>IF(BE40="","",BE40)</f>
        <v>21</v>
      </c>
      <c r="BD43" s="347" t="str">
        <f>IF(BF40="","",BF40)</f>
        <v>-</v>
      </c>
      <c r="BE43" s="357"/>
      <c r="BF43" s="358"/>
      <c r="BG43" s="358"/>
      <c r="BH43" s="359"/>
      <c r="BI43" s="374"/>
      <c r="BJ43" s="375"/>
      <c r="BK43" s="375"/>
      <c r="BL43" s="376"/>
      <c r="BM43" s="66"/>
      <c r="BN43" s="91">
        <f>COUNTIF(AW42:BH44,"○")</f>
        <v>1</v>
      </c>
      <c r="BO43" s="92">
        <f>COUNTIF(AW42:BH44,"×")</f>
        <v>1</v>
      </c>
      <c r="BP43" s="95">
        <f>(IF((AW42&gt;AY42),1,0))+(IF((AW43&gt;AY43),1,0))+(IF((AW44&gt;AY44),1,0))+(IF((BA42&gt;BC42),1,0))+(IF((BA43&gt;BC43),1,0))+(IF((BA44&gt;BC44),1,0))+(IF((BE42&gt;BG42),1,0))+(IF((BE43&gt;BG43),1,0))+(IF((BE44&gt;BG44),1,0))</f>
        <v>2</v>
      </c>
      <c r="BQ43" s="96">
        <f>(IF((AW42&lt;AY42),1,0))+(IF((AW43&lt;AY43),1,0))+(IF((AW44&lt;AY44),1,0))+(IF((BA42&lt;BC42),1,0))+(IF((BA43&lt;BC43),1,0))+(IF((BA44&lt;BC44),1,0))+(IF((BE42&lt;BG42),1,0))+(IF((BE43&lt;BG43),1,0))+(IF((BE44&lt;BG44),1,0))</f>
        <v>3</v>
      </c>
      <c r="BR43" s="97">
        <f>BP43-BQ43</f>
        <v>-1</v>
      </c>
      <c r="BS43" s="92">
        <f>SUM(AW42:AW44,BA42:BA44,BE42:BE44)</f>
        <v>80</v>
      </c>
      <c r="BT43" s="92">
        <f>SUM(AY42:AY44,BC42:BC44,BG42:BG44)</f>
        <v>96</v>
      </c>
      <c r="BU43" s="94">
        <f>BS43-BT43</f>
        <v>-16</v>
      </c>
      <c r="BV43" s="66"/>
      <c r="BW43" s="66"/>
      <c r="BX43" s="66"/>
      <c r="BY43" s="66"/>
      <c r="BZ43" s="66"/>
      <c r="CA43" s="66"/>
      <c r="CB43" s="66"/>
      <c r="CC43" s="66"/>
    </row>
    <row r="44" spans="1:81" ht="9" customHeight="1" thickBot="1">
      <c r="A44" s="66"/>
      <c r="B44" s="9"/>
      <c r="C44" s="10" t="s">
        <v>19</v>
      </c>
      <c r="D44" s="18">
        <f>IF(N38="","",N38)</f>
      </c>
      <c r="E44" s="7">
        <f t="shared" si="7"/>
      </c>
      <c r="F44" s="16">
        <f>IF(L38="","",L38)</f>
      </c>
      <c r="G44" s="347">
        <f>IF(I41="","",I41)</f>
      </c>
      <c r="H44" s="19">
        <f>IF(N41="","",N41)</f>
      </c>
      <c r="I44" s="7">
        <f t="shared" si="8"/>
      </c>
      <c r="J44" s="16">
        <f>IF(L41="","",L41)</f>
      </c>
      <c r="K44" s="347">
        <f>IF(M41="","",M41)</f>
      </c>
      <c r="L44" s="357"/>
      <c r="M44" s="358"/>
      <c r="N44" s="358"/>
      <c r="O44" s="359"/>
      <c r="P44" s="6"/>
      <c r="Q44" s="7">
        <f t="shared" si="1"/>
      </c>
      <c r="R44" s="279"/>
      <c r="S44" s="325"/>
      <c r="T44" s="6"/>
      <c r="U44" s="7">
        <f t="shared" si="2"/>
      </c>
      <c r="V44" s="279"/>
      <c r="W44" s="370"/>
      <c r="X44" s="6">
        <v>12</v>
      </c>
      <c r="Y44" s="7" t="str">
        <f t="shared" si="3"/>
        <v>-</v>
      </c>
      <c r="Z44" s="279">
        <v>15</v>
      </c>
      <c r="AA44" s="324"/>
      <c r="AB44" s="6"/>
      <c r="AC44" s="7">
        <f t="shared" si="4"/>
      </c>
      <c r="AD44" s="279"/>
      <c r="AE44" s="352"/>
      <c r="AF44" s="42">
        <f>AK43</f>
        <v>3</v>
      </c>
      <c r="AG44" s="43" t="s">
        <v>343</v>
      </c>
      <c r="AH44" s="43">
        <f>AL43</f>
        <v>3</v>
      </c>
      <c r="AI44" s="44" t="s">
        <v>70</v>
      </c>
      <c r="AJ44" s="66"/>
      <c r="AK44" s="86"/>
      <c r="AL44" s="87"/>
      <c r="AM44" s="88"/>
      <c r="AN44" s="89"/>
      <c r="AO44" s="90"/>
      <c r="AP44" s="87"/>
      <c r="AQ44" s="87"/>
      <c r="AR44" s="90"/>
      <c r="AS44" s="66"/>
      <c r="AT44" s="66"/>
      <c r="AU44" s="27"/>
      <c r="AV44" s="28" t="s">
        <v>236</v>
      </c>
      <c r="AW44" s="27">
        <f>IF(BG38="","",BG38)</f>
      </c>
      <c r="AX44" s="29">
        <f t="shared" si="6"/>
      </c>
      <c r="AY44" s="30">
        <f>IF(BE38="","",BE38)</f>
      </c>
      <c r="AZ44" s="345">
        <f>IF(BB41="","",BB41)</f>
      </c>
      <c r="BA44" s="31">
        <f>IF(BG41="","",BG41)</f>
        <v>21</v>
      </c>
      <c r="BB44" s="29" t="str">
        <f>IF(BA44="","","-")</f>
        <v>-</v>
      </c>
      <c r="BC44" s="30">
        <f>IF(BE41="","",BE41)</f>
        <v>14</v>
      </c>
      <c r="BD44" s="345" t="str">
        <f>IF(BF41="","",BF41)</f>
        <v>-</v>
      </c>
      <c r="BE44" s="377"/>
      <c r="BF44" s="378"/>
      <c r="BG44" s="378"/>
      <c r="BH44" s="379"/>
      <c r="BI44" s="45">
        <f>BN43</f>
        <v>1</v>
      </c>
      <c r="BJ44" s="46" t="s">
        <v>343</v>
      </c>
      <c r="BK44" s="46">
        <f>BO43</f>
        <v>1</v>
      </c>
      <c r="BL44" s="47" t="s">
        <v>70</v>
      </c>
      <c r="BM44" s="66"/>
      <c r="BN44" s="114"/>
      <c r="BO44" s="115"/>
      <c r="BP44" s="116"/>
      <c r="BQ44" s="117"/>
      <c r="BR44" s="118"/>
      <c r="BS44" s="115"/>
      <c r="BT44" s="115"/>
      <c r="BU44" s="119"/>
      <c r="BV44" s="66"/>
      <c r="BW44" s="66"/>
      <c r="BX44" s="66"/>
      <c r="BY44" s="66"/>
      <c r="BZ44" s="66"/>
      <c r="CA44" s="66"/>
      <c r="CB44" s="66"/>
      <c r="CC44" s="66"/>
    </row>
    <row r="45" spans="1:81" ht="9" customHeight="1">
      <c r="A45" s="66"/>
      <c r="B45" s="4" t="s">
        <v>86</v>
      </c>
      <c r="C45" s="14" t="s">
        <v>312</v>
      </c>
      <c r="D45" s="24">
        <f>IF(R36="","",R36)</f>
        <v>12</v>
      </c>
      <c r="E45" s="23" t="str">
        <f t="shared" si="7"/>
        <v>-</v>
      </c>
      <c r="F45" s="26">
        <f>IF(P36="","",P36)</f>
        <v>15</v>
      </c>
      <c r="G45" s="349" t="str">
        <f>IF(S36="","",IF(S36="○","×",IF(S36="×","○")))</f>
        <v>×</v>
      </c>
      <c r="H45" s="25">
        <f>IF(R39="","",R39)</f>
        <v>18</v>
      </c>
      <c r="I45" s="23" t="str">
        <f t="shared" si="8"/>
        <v>-</v>
      </c>
      <c r="J45" s="26">
        <f>IF(P39="","",P39)</f>
        <v>16</v>
      </c>
      <c r="K45" s="346" t="str">
        <f>IF(S39="","",IF(S39="○","×",IF(S39="×","○")))</f>
        <v>○</v>
      </c>
      <c r="L45" s="26">
        <f>IF(R42="","",R42)</f>
        <v>10</v>
      </c>
      <c r="M45" s="23" t="str">
        <f aca="true" t="shared" si="9" ref="M45:M56">IF(L45="","","-")</f>
        <v>-</v>
      </c>
      <c r="N45" s="26">
        <f>IF(P42="","",P42)</f>
        <v>15</v>
      </c>
      <c r="O45" s="346" t="str">
        <f>IF(S42="","",IF(S42="○","×",IF(S42="×","○")))</f>
        <v>×</v>
      </c>
      <c r="P45" s="354"/>
      <c r="Q45" s="355"/>
      <c r="R45" s="355"/>
      <c r="S45" s="356"/>
      <c r="T45" s="35">
        <v>15</v>
      </c>
      <c r="U45" s="23" t="str">
        <f t="shared" si="2"/>
        <v>-</v>
      </c>
      <c r="V45" s="282">
        <v>12</v>
      </c>
      <c r="W45" s="323" t="str">
        <f>IF(T45&lt;&gt;"",IF(T45&gt;V45,IF(T46&gt;V46,"○",IF(T47&gt;V47,"○","×")),IF(T46&gt;V46,IF(T47&gt;V47,"○","×"),"×")),"")</f>
        <v>○</v>
      </c>
      <c r="X45" s="35">
        <v>8</v>
      </c>
      <c r="Y45" s="23" t="str">
        <f t="shared" si="3"/>
        <v>-</v>
      </c>
      <c r="Z45" s="282">
        <v>15</v>
      </c>
      <c r="AA45" s="368" t="str">
        <f>IF(X45&lt;&gt;"",IF(X45&gt;Z45,IF(X46&gt;Z46,"○",IF(X47&gt;Z47,"○","×")),IF(X46&gt;Z46,IF(X47&gt;Z47,"○","×"),"×")),"")</f>
        <v>×</v>
      </c>
      <c r="AB45" s="35">
        <v>11</v>
      </c>
      <c r="AC45" s="23" t="str">
        <f t="shared" si="4"/>
        <v>-</v>
      </c>
      <c r="AD45" s="282">
        <v>15</v>
      </c>
      <c r="AE45" s="353" t="str">
        <f>IF(AB45&lt;&gt;"",IF(AB45&gt;AD45,IF(AB46&gt;AD46,"○",IF(AB47&gt;AD47,"○","×")),IF(AB46&gt;AD46,IF(AB47&gt;AD47,"○","×"),"×")),"")</f>
        <v>×</v>
      </c>
      <c r="AF45" s="371" t="s">
        <v>397</v>
      </c>
      <c r="AG45" s="372"/>
      <c r="AH45" s="372"/>
      <c r="AI45" s="373"/>
      <c r="AJ45" s="66"/>
      <c r="AK45" s="101"/>
      <c r="AL45" s="102"/>
      <c r="AM45" s="103"/>
      <c r="AN45" s="104"/>
      <c r="AO45" s="105"/>
      <c r="AP45" s="102"/>
      <c r="AQ45" s="102"/>
      <c r="AR45" s="105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7"/>
      <c r="BO45" s="67"/>
      <c r="BP45" s="67"/>
      <c r="BQ45" s="67"/>
      <c r="BR45" s="67"/>
      <c r="BS45" s="67"/>
      <c r="BT45" s="67"/>
      <c r="BV45" s="67"/>
      <c r="BW45" s="67"/>
      <c r="BX45" s="66"/>
      <c r="BY45" s="66"/>
      <c r="BZ45" s="66"/>
      <c r="CA45" s="66"/>
      <c r="CB45" s="66"/>
      <c r="CC45" s="66"/>
    </row>
    <row r="46" spans="1:81" ht="9" customHeight="1">
      <c r="A46" s="66"/>
      <c r="B46" s="4" t="s">
        <v>87</v>
      </c>
      <c r="C46" s="5" t="s">
        <v>313</v>
      </c>
      <c r="D46" s="18">
        <f>IF(R37="","",R37)</f>
        <v>2</v>
      </c>
      <c r="E46" s="7" t="str">
        <f t="shared" si="7"/>
        <v>-</v>
      </c>
      <c r="F46" s="16">
        <f>IF(P37="","",P37)</f>
        <v>15</v>
      </c>
      <c r="G46" s="350" t="str">
        <f>IF(I43="","",I43)</f>
        <v>-</v>
      </c>
      <c r="H46" s="19">
        <f>IF(R40="","",R40)</f>
        <v>15</v>
      </c>
      <c r="I46" s="7" t="str">
        <f t="shared" si="8"/>
        <v>-</v>
      </c>
      <c r="J46" s="16">
        <f>IF(P40="","",P40)</f>
        <v>12</v>
      </c>
      <c r="K46" s="347">
        <f>IF(M43="","",M43)</f>
      </c>
      <c r="L46" s="16">
        <f>IF(R43="","",R43)</f>
        <v>9</v>
      </c>
      <c r="M46" s="7" t="str">
        <f t="shared" si="9"/>
        <v>-</v>
      </c>
      <c r="N46" s="16">
        <f>IF(P43="","",P43)</f>
        <v>15</v>
      </c>
      <c r="O46" s="347" t="str">
        <f>IF(Q43="","",Q43)</f>
        <v>-</v>
      </c>
      <c r="P46" s="357"/>
      <c r="Q46" s="358"/>
      <c r="R46" s="358"/>
      <c r="S46" s="359"/>
      <c r="T46" s="6">
        <v>15</v>
      </c>
      <c r="U46" s="7" t="str">
        <f t="shared" si="2"/>
        <v>-</v>
      </c>
      <c r="V46" s="279">
        <v>13</v>
      </c>
      <c r="W46" s="324"/>
      <c r="X46" s="6">
        <v>11</v>
      </c>
      <c r="Y46" s="7" t="str">
        <f t="shared" si="3"/>
        <v>-</v>
      </c>
      <c r="Z46" s="279">
        <v>15</v>
      </c>
      <c r="AA46" s="324"/>
      <c r="AB46" s="6">
        <v>9</v>
      </c>
      <c r="AC46" s="7" t="str">
        <f t="shared" si="4"/>
        <v>-</v>
      </c>
      <c r="AD46" s="279">
        <v>15</v>
      </c>
      <c r="AE46" s="351"/>
      <c r="AF46" s="374"/>
      <c r="AG46" s="375"/>
      <c r="AH46" s="375"/>
      <c r="AI46" s="376"/>
      <c r="AJ46" s="66"/>
      <c r="AK46" s="86">
        <f>COUNTIF(D45:AE47,"○")</f>
        <v>2</v>
      </c>
      <c r="AL46" s="87">
        <f>COUNTIF(D45:AE47,"×")</f>
        <v>4</v>
      </c>
      <c r="AM46" s="88">
        <f>(IF((D45&gt;F45),1,0))+(IF((D46&gt;F46),1,0))+(IF((D47&gt;F47),1,0))+(IF((H45&gt;J45),1,0))+(IF((H46&gt;J46),1,0))+(IF((H47&gt;J47),1,0))+(IF((L45&gt;N45),1,0))+(IF((L46&gt;N46),1,0))+(IF((L47&gt;N47),1,0))+(IF((P45&gt;R45),1,0))+(IF((P46&gt;R46),1,0))+(IF((P47&gt;R47),1,0))+(IF((T45&gt;V45),1,0))+(IF((T46&gt;V46),1,0))+(IF((T47&gt;V47),1,0))+(IF((X45&gt;Z45),1,0))+(IF((X46&gt;Z46),1,0))+(IF((X47&gt;Z47),1,0))+(IF((AB45&gt;AD45),1,0))+(IF((AB46&gt;AD46),1,0))+(IF((AB47&gt;AD47),1,0))</f>
        <v>4</v>
      </c>
      <c r="AN46" s="89">
        <f>(IF((D45&lt;F45),1,0))+(IF((D46&lt;F46),1,0))+(IF((D47&lt;F47),1,0))+(IF((H45&lt;J45),1,0))+(IF((H46&lt;J46),1,0))+(IF((H47&lt;J47),1,0))+(IF((L45&lt;N45),1,0))+(IF((L46&lt;N46),1,0))+(IF((L47&lt;N47),1,0))+(IF((P45&lt;R45),1,0))+(IF((P46&lt;R46),1,0))+(IF((P47&lt;R47),1,0))+(IF((T45&lt;V45),1,0))+(IF((T46&lt;V46),1,0))+(IF((T47&lt;V47),1,0))+(IF((X45&lt;Z45),1,0))+(IF((X46&lt;Z46),1,0))+(IF((X47&lt;Z47),1,0))+(IF((AB45&lt;AD45),1,0))+(IF((AB46&lt;AD46),1,0))+(IF((AB47&lt;AD47),1,0))</f>
        <v>8</v>
      </c>
      <c r="AO46" s="90">
        <f>AM46-AN46</f>
        <v>-4</v>
      </c>
      <c r="AP46" s="87">
        <f>SUM(D45:D47,H45:H47,L45:L47,P45:P47,T45:T47,X45:X47,AB45:AB47)</f>
        <v>135</v>
      </c>
      <c r="AQ46" s="87">
        <f>SUM(F45:F47,J45:J47,N45:N47,R45:R47,V45:V47,Z45:Z47,AD45:AD47)</f>
        <v>173</v>
      </c>
      <c r="AR46" s="90">
        <f>AP46-AQ46</f>
        <v>-38</v>
      </c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6"/>
      <c r="BY46" s="66"/>
      <c r="BZ46" s="66"/>
      <c r="CA46" s="66"/>
      <c r="CB46" s="66"/>
      <c r="CC46" s="66"/>
    </row>
    <row r="47" spans="1:81" ht="9" customHeight="1">
      <c r="A47" s="66"/>
      <c r="B47" s="18"/>
      <c r="C47" s="10" t="s">
        <v>85</v>
      </c>
      <c r="D47" s="18">
        <f>IF(R38="","",R38)</f>
      </c>
      <c r="E47" s="7">
        <f t="shared" si="7"/>
      </c>
      <c r="F47" s="16">
        <f>IF(P38="","",P38)</f>
      </c>
      <c r="G47" s="350">
        <f>IF(I44="","",I44)</f>
      </c>
      <c r="H47" s="19">
        <f>IF(R41="","",R41)</f>
      </c>
      <c r="I47" s="7">
        <f t="shared" si="8"/>
      </c>
      <c r="J47" s="16">
        <f>IF(P41="","",P41)</f>
      </c>
      <c r="K47" s="347">
        <f>IF(M44="","",M44)</f>
      </c>
      <c r="L47" s="16">
        <f>IF(R44="","",R44)</f>
      </c>
      <c r="M47" s="7">
        <f t="shared" si="9"/>
      </c>
      <c r="N47" s="16">
        <f>IF(P44="","",P44)</f>
      </c>
      <c r="O47" s="347">
        <f>IF(Q44="","",Q44)</f>
      </c>
      <c r="P47" s="357"/>
      <c r="Q47" s="358"/>
      <c r="R47" s="358"/>
      <c r="S47" s="359"/>
      <c r="T47" s="6"/>
      <c r="U47" s="7">
        <f t="shared" si="2"/>
      </c>
      <c r="V47" s="279"/>
      <c r="W47" s="325"/>
      <c r="X47" s="6"/>
      <c r="Y47" s="7">
        <f t="shared" si="3"/>
      </c>
      <c r="Z47" s="279"/>
      <c r="AA47" s="325"/>
      <c r="AB47" s="6"/>
      <c r="AC47" s="7">
        <f t="shared" si="4"/>
      </c>
      <c r="AD47" s="279"/>
      <c r="AE47" s="352"/>
      <c r="AF47" s="42">
        <f>AK46</f>
        <v>2</v>
      </c>
      <c r="AG47" s="43" t="s">
        <v>343</v>
      </c>
      <c r="AH47" s="43">
        <f>AL46</f>
        <v>4</v>
      </c>
      <c r="AI47" s="44" t="s">
        <v>70</v>
      </c>
      <c r="AJ47" s="66"/>
      <c r="AK47" s="109"/>
      <c r="AL47" s="110"/>
      <c r="AM47" s="111"/>
      <c r="AN47" s="112"/>
      <c r="AO47" s="113"/>
      <c r="AP47" s="110"/>
      <c r="AQ47" s="110"/>
      <c r="AR47" s="113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6"/>
      <c r="BY47" s="66"/>
      <c r="BZ47" s="66"/>
      <c r="CA47" s="66"/>
      <c r="CB47" s="66"/>
      <c r="CC47" s="66"/>
    </row>
    <row r="48" spans="1:81" ht="9" customHeight="1">
      <c r="A48" s="66"/>
      <c r="B48" s="24" t="s">
        <v>88</v>
      </c>
      <c r="C48" s="14" t="s">
        <v>306</v>
      </c>
      <c r="D48" s="24">
        <f>IF(V36="","",V36)</f>
        <v>5</v>
      </c>
      <c r="E48" s="23" t="str">
        <f t="shared" si="7"/>
        <v>-</v>
      </c>
      <c r="F48" s="26">
        <f>IF(T36="","",T36)</f>
        <v>15</v>
      </c>
      <c r="G48" s="349" t="str">
        <f>IF(W36="","",IF(W36="○","×",IF(W36="×","○")))</f>
        <v>×</v>
      </c>
      <c r="H48" s="25">
        <f>IF(V39="","",V39)</f>
        <v>5</v>
      </c>
      <c r="I48" s="23" t="str">
        <f t="shared" si="8"/>
        <v>-</v>
      </c>
      <c r="J48" s="26">
        <f>IF(T39="","",T39)</f>
        <v>15</v>
      </c>
      <c r="K48" s="346" t="str">
        <f>IF(W39="","",IF(W39="○","×",IF(W39="×","○")))</f>
        <v>○</v>
      </c>
      <c r="L48" s="26">
        <f>IF(V42="","",V42)</f>
        <v>9</v>
      </c>
      <c r="M48" s="23" t="str">
        <f t="shared" si="9"/>
        <v>-</v>
      </c>
      <c r="N48" s="26">
        <f>IF(T42="","",T42)</f>
        <v>15</v>
      </c>
      <c r="O48" s="346" t="str">
        <f>IF(W42="","",IF(W42="○","×",IF(W42="×","○")))</f>
        <v>×</v>
      </c>
      <c r="P48" s="26">
        <f>IF(V45="","",V45)</f>
        <v>12</v>
      </c>
      <c r="Q48" s="23" t="str">
        <f aca="true" t="shared" si="10" ref="Q48:Q53">IF(P48="","","-")</f>
        <v>-</v>
      </c>
      <c r="R48" s="26">
        <f>IF(T45="","",T45)</f>
        <v>15</v>
      </c>
      <c r="S48" s="346" t="str">
        <f>IF(W45="","",IF(W45="○","×",IF(W45="×","○")))</f>
        <v>×</v>
      </c>
      <c r="T48" s="354"/>
      <c r="U48" s="355"/>
      <c r="V48" s="355"/>
      <c r="W48" s="356"/>
      <c r="X48" s="35">
        <v>15</v>
      </c>
      <c r="Y48" s="23" t="str">
        <f t="shared" si="3"/>
        <v>-</v>
      </c>
      <c r="Z48" s="282">
        <v>11</v>
      </c>
      <c r="AA48" s="324" t="str">
        <f>IF(X48&lt;&gt;"",IF(X48&gt;Z48,IF(X49&gt;Z49,"○",IF(X50&gt;Z50,"○","×")),IF(X49&gt;Z49,IF(X50&gt;Z50,"○","×"),"×")),"")</f>
        <v>○</v>
      </c>
      <c r="AB48" s="35">
        <v>10</v>
      </c>
      <c r="AC48" s="23" t="str">
        <f t="shared" si="4"/>
        <v>-</v>
      </c>
      <c r="AD48" s="282">
        <v>15</v>
      </c>
      <c r="AE48" s="353" t="str">
        <f>IF(AB48&lt;&gt;"",IF(AB48&gt;AD48,IF(AB49&gt;AD49,"○",IF(AB50&gt;AD50,"○","×")),IF(AB49&gt;AD49,IF(AB50&gt;AD50,"○","×"),"×")),"")</f>
        <v>×</v>
      </c>
      <c r="AF48" s="371" t="s">
        <v>398</v>
      </c>
      <c r="AG48" s="372"/>
      <c r="AH48" s="372"/>
      <c r="AI48" s="373"/>
      <c r="AJ48" s="66"/>
      <c r="AK48" s="101"/>
      <c r="AL48" s="102"/>
      <c r="AM48" s="88"/>
      <c r="AN48" s="89"/>
      <c r="AO48" s="90"/>
      <c r="AP48" s="102"/>
      <c r="AQ48" s="102"/>
      <c r="AR48" s="105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6"/>
      <c r="BY48" s="66"/>
      <c r="BZ48" s="66"/>
      <c r="CA48" s="66"/>
      <c r="CB48" s="66"/>
      <c r="CC48" s="66"/>
    </row>
    <row r="49" spans="1:81" ht="9" customHeight="1">
      <c r="A49" s="66"/>
      <c r="B49" s="18" t="s">
        <v>89</v>
      </c>
      <c r="C49" s="5" t="s">
        <v>314</v>
      </c>
      <c r="D49" s="18">
        <f>IF(V37="","",V37)</f>
        <v>3</v>
      </c>
      <c r="E49" s="7" t="str">
        <f t="shared" si="7"/>
        <v>-</v>
      </c>
      <c r="F49" s="16">
        <f>IF(T37="","",T37)</f>
        <v>15</v>
      </c>
      <c r="G49" s="350" t="str">
        <f>IF(I46="","",I46)</f>
        <v>-</v>
      </c>
      <c r="H49" s="19">
        <f>IF(V40="","",V40)</f>
        <v>15</v>
      </c>
      <c r="I49" s="7" t="str">
        <f t="shared" si="8"/>
        <v>-</v>
      </c>
      <c r="J49" s="16">
        <f>IF(T40="","",T40)</f>
        <v>4</v>
      </c>
      <c r="K49" s="347" t="str">
        <f>IF(M46="","",M46)</f>
        <v>-</v>
      </c>
      <c r="L49" s="16">
        <f>IF(V43="","",V43)</f>
        <v>10</v>
      </c>
      <c r="M49" s="7" t="str">
        <f t="shared" si="9"/>
        <v>-</v>
      </c>
      <c r="N49" s="16">
        <f>IF(T43="","",T43)</f>
        <v>15</v>
      </c>
      <c r="O49" s="347"/>
      <c r="P49" s="16">
        <f>IF(V46="","",V46)</f>
        <v>13</v>
      </c>
      <c r="Q49" s="7" t="str">
        <f t="shared" si="10"/>
        <v>-</v>
      </c>
      <c r="R49" s="16">
        <f>IF(T46="","",T46)</f>
        <v>15</v>
      </c>
      <c r="S49" s="347"/>
      <c r="T49" s="357"/>
      <c r="U49" s="358"/>
      <c r="V49" s="358"/>
      <c r="W49" s="359"/>
      <c r="X49" s="6">
        <v>15</v>
      </c>
      <c r="Y49" s="7" t="str">
        <f t="shared" si="3"/>
        <v>-</v>
      </c>
      <c r="Z49" s="279">
        <v>13</v>
      </c>
      <c r="AA49" s="324"/>
      <c r="AB49" s="6">
        <v>6</v>
      </c>
      <c r="AC49" s="7" t="str">
        <f t="shared" si="4"/>
        <v>-</v>
      </c>
      <c r="AD49" s="279">
        <v>15</v>
      </c>
      <c r="AE49" s="351"/>
      <c r="AF49" s="374"/>
      <c r="AG49" s="375"/>
      <c r="AH49" s="375"/>
      <c r="AI49" s="376"/>
      <c r="AJ49" s="66"/>
      <c r="AK49" s="86">
        <f>COUNTIF(D48:AE50,"○")</f>
        <v>2</v>
      </c>
      <c r="AL49" s="87">
        <f>COUNTIF(D48:AE50,"×")</f>
        <v>4</v>
      </c>
      <c r="AM49" s="88">
        <f>(IF((D48&gt;F48),1,0))+(IF((D49&gt;F49),1,0))+(IF((D50&gt;F50),1,0))+(IF((H48&gt;J48),1,0))+(IF((H49&gt;J49),1,0))+(IF((H50&gt;J50),1,0))+(IF((L48&gt;N48),1,0))+(IF((L49&gt;N49),1,0))+(IF((L50&gt;N50),1,0))+(IF((P48&gt;R48),1,0))+(IF((P49&gt;R49),1,0))+(IF((P50&gt;R50),1,0))+(IF((T48&gt;V48),1,0))+(IF((T49&gt;V49),1,0))+(IF((T50&gt;V50),1,0))+(IF((X48&gt;Z48),1,0))+(IF((X49&gt;Z49),1,0))+(IF((X50&gt;Z50),1,0))+(IF((AB48&gt;AD48),1,0))+(IF((AB49&gt;AD49),1,0))+(IF((AB50&gt;AD50),1,0))</f>
        <v>4</v>
      </c>
      <c r="AN49" s="89">
        <f>(IF((D48&lt;F48),1,0))+(IF((D49&lt;F49),1,0))+(IF((D50&lt;F50),1,0))+(IF((H48&lt;J48),1,0))+(IF((H49&lt;J49),1,0))+(IF((H50&lt;J50),1,0))+(IF((L48&lt;N48),1,0))+(IF((L49&lt;N49),1,0))+(IF((L50&lt;N50),1,0))+(IF((P48&lt;R48),1,0))+(IF((P49&lt;R49),1,0))+(IF((P50&lt;R50),1,0))+(IF((T48&lt;V48),1,0))+(IF((T49&lt;V49),1,0))+(IF((T50&lt;V50),1,0))+(IF((X48&lt;Z48),1,0))+(IF((X49&lt;Z49),1,0))+(IF((X50&lt;Z50),1,0))+(IF((AB48&lt;AD48),1,0))+(IF((AB49&lt;AD49),1,0))+(IF((AB50&lt;AD50),1,0))</f>
        <v>9</v>
      </c>
      <c r="AO49" s="90">
        <f>AM49-AN49</f>
        <v>-5</v>
      </c>
      <c r="AP49" s="87">
        <f>SUM(D48:D50,H48:H50,L48:L50,P48:P50,T48:T50,X48:X50,AB48:AB50)</f>
        <v>133</v>
      </c>
      <c r="AQ49" s="87">
        <f>SUM(F48:F50,J48:J50,N48:N50,R48:R50,V48:V50,Z48:Z50,AD48:AD50)</f>
        <v>170</v>
      </c>
      <c r="AR49" s="90">
        <f>AP49-AQ49</f>
        <v>-37</v>
      </c>
      <c r="AS49" s="66"/>
      <c r="AT49" s="66"/>
      <c r="AU49" s="454" t="s">
        <v>6</v>
      </c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67"/>
      <c r="BS49" s="67"/>
      <c r="BT49" s="67"/>
      <c r="BV49" s="67"/>
      <c r="BW49" s="67"/>
      <c r="BX49" s="66"/>
      <c r="BY49" s="66"/>
      <c r="BZ49" s="66"/>
      <c r="CA49" s="66"/>
      <c r="CB49" s="66"/>
      <c r="CC49" s="66"/>
    </row>
    <row r="50" spans="1:81" ht="9" customHeight="1">
      <c r="A50" s="66"/>
      <c r="B50" s="9"/>
      <c r="C50" s="20" t="s">
        <v>85</v>
      </c>
      <c r="D50" s="18">
        <f>IF(V38="","",V38)</f>
      </c>
      <c r="E50" s="7">
        <f t="shared" si="7"/>
      </c>
      <c r="F50" s="16">
        <f>IF(T38="","",T38)</f>
      </c>
      <c r="G50" s="350">
        <f>IF(I47="","",I47)</f>
      </c>
      <c r="H50" s="19">
        <f>IF(V41="","",V41)</f>
        <v>15</v>
      </c>
      <c r="I50" s="7" t="str">
        <f t="shared" si="8"/>
        <v>-</v>
      </c>
      <c r="J50" s="16">
        <f>IF(T41="","",T41)</f>
        <v>7</v>
      </c>
      <c r="K50" s="347">
        <f>IF(M47="","",M47)</f>
      </c>
      <c r="L50" s="16">
        <f>IF(V44="","",V44)</f>
      </c>
      <c r="M50" s="7">
        <f t="shared" si="9"/>
      </c>
      <c r="N50" s="16">
        <f>IF(T44="","",T44)</f>
      </c>
      <c r="O50" s="348"/>
      <c r="P50" s="16">
        <f>IF(V47="","",V47)</f>
      </c>
      <c r="Q50" s="7">
        <f t="shared" si="10"/>
      </c>
      <c r="R50" s="16">
        <f>IF(T47="","",T47)</f>
      </c>
      <c r="S50" s="348"/>
      <c r="T50" s="360"/>
      <c r="U50" s="361"/>
      <c r="V50" s="361"/>
      <c r="W50" s="362"/>
      <c r="X50" s="6"/>
      <c r="Y50" s="7">
        <f t="shared" si="3"/>
      </c>
      <c r="Z50" s="279"/>
      <c r="AA50" s="325"/>
      <c r="AB50" s="6"/>
      <c r="AC50" s="7">
        <f t="shared" si="4"/>
      </c>
      <c r="AD50" s="279"/>
      <c r="AE50" s="352"/>
      <c r="AF50" s="42">
        <f>AK49</f>
        <v>2</v>
      </c>
      <c r="AG50" s="43" t="s">
        <v>343</v>
      </c>
      <c r="AH50" s="43">
        <f>AL49</f>
        <v>4</v>
      </c>
      <c r="AI50" s="44" t="s">
        <v>70</v>
      </c>
      <c r="AJ50" s="66"/>
      <c r="AK50" s="109"/>
      <c r="AL50" s="110"/>
      <c r="AM50" s="88"/>
      <c r="AN50" s="89"/>
      <c r="AO50" s="90"/>
      <c r="AP50" s="110"/>
      <c r="AQ50" s="110"/>
      <c r="AR50" s="113"/>
      <c r="AS50" s="66"/>
      <c r="AT50" s="66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6"/>
      <c r="CC50" s="66"/>
    </row>
    <row r="51" spans="1:81" ht="9" customHeight="1" thickBot="1">
      <c r="A51" s="66"/>
      <c r="B51" s="18" t="s">
        <v>90</v>
      </c>
      <c r="C51" s="5" t="s">
        <v>315</v>
      </c>
      <c r="D51" s="24">
        <f>IF(Z36="","",Z36)</f>
        <v>16</v>
      </c>
      <c r="E51" s="23" t="str">
        <f t="shared" si="7"/>
        <v>-</v>
      </c>
      <c r="F51" s="26">
        <f>IF(X36="","",X36)</f>
        <v>18</v>
      </c>
      <c r="G51" s="349" t="str">
        <f>IF(AA36="","",IF(AA36="○","×",IF(AA36="×","○")))</f>
        <v>×</v>
      </c>
      <c r="H51" s="25">
        <f>IF(Z39="","",Z39)</f>
        <v>10</v>
      </c>
      <c r="I51" s="23" t="str">
        <f t="shared" si="8"/>
        <v>-</v>
      </c>
      <c r="J51" s="26">
        <f>IF(X39="","",X39)</f>
        <v>15</v>
      </c>
      <c r="K51" s="346" t="str">
        <f>IF(AA39="","",IF(AA39="○","×",IF(AA39="×","○")))</f>
        <v>○</v>
      </c>
      <c r="L51" s="26">
        <f>IF(Z42="","",Z42)</f>
        <v>9</v>
      </c>
      <c r="M51" s="23" t="str">
        <f t="shared" si="9"/>
        <v>-</v>
      </c>
      <c r="N51" s="26">
        <f>IF(X42="","",X42)</f>
        <v>15</v>
      </c>
      <c r="O51" s="346" t="str">
        <f>IF(AA42="","",IF(AA42="○","×",IF(AA42="×","○")))</f>
        <v>○</v>
      </c>
      <c r="P51" s="26">
        <f>IF(Z45="","",Z45)</f>
        <v>15</v>
      </c>
      <c r="Q51" s="23" t="str">
        <f t="shared" si="10"/>
        <v>-</v>
      </c>
      <c r="R51" s="26">
        <f>IF(X45="","",X45)</f>
        <v>8</v>
      </c>
      <c r="S51" s="346" t="str">
        <f>IF(AA45="","",IF(AA45="○","×",IF(AA45="×","○")))</f>
        <v>○</v>
      </c>
      <c r="T51" s="26">
        <f>IF(Z48="","",Z48)</f>
        <v>11</v>
      </c>
      <c r="U51" s="23" t="str">
        <f aca="true" t="shared" si="11" ref="U51:U56">IF(T51="","","-")</f>
        <v>-</v>
      </c>
      <c r="V51" s="26">
        <f>IF(X48="","",X48)</f>
        <v>15</v>
      </c>
      <c r="W51" s="346" t="str">
        <f>IF(AA48="","",IF(AA48="○","×",IF(AA48="×","○")))</f>
        <v>×</v>
      </c>
      <c r="X51" s="354"/>
      <c r="Y51" s="355"/>
      <c r="Z51" s="355"/>
      <c r="AA51" s="356"/>
      <c r="AB51" s="35">
        <v>12</v>
      </c>
      <c r="AC51" s="23" t="str">
        <f t="shared" si="4"/>
        <v>-</v>
      </c>
      <c r="AD51" s="282">
        <v>15</v>
      </c>
      <c r="AE51" s="351" t="str">
        <f>IF(AB51&lt;&gt;"",IF(AB51&gt;AD51,IF(AB52&gt;AD52,"○",IF(AB53&gt;AD53,"○","×")),IF(AB52&gt;AD52,IF(AB53&gt;AD53,"○","×"),"×")),"")</f>
        <v>×</v>
      </c>
      <c r="AF51" s="371" t="s">
        <v>396</v>
      </c>
      <c r="AG51" s="372"/>
      <c r="AH51" s="372"/>
      <c r="AI51" s="373"/>
      <c r="AJ51" s="66"/>
      <c r="AK51" s="101"/>
      <c r="AL51" s="102"/>
      <c r="AM51" s="103"/>
      <c r="AN51" s="104"/>
      <c r="AO51" s="105"/>
      <c r="AP51" s="102"/>
      <c r="AQ51" s="102"/>
      <c r="AR51" s="105"/>
      <c r="AS51" s="66"/>
      <c r="AT51" s="66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67"/>
      <c r="BS51" s="67"/>
      <c r="BT51" s="67"/>
      <c r="BU51" s="67"/>
      <c r="BV51" s="67"/>
      <c r="BW51" s="67"/>
      <c r="BX51" s="67"/>
      <c r="BY51" s="68"/>
      <c r="BZ51" s="67"/>
      <c r="CA51" s="67"/>
      <c r="CB51" s="66"/>
      <c r="CC51" s="66"/>
    </row>
    <row r="52" spans="1:81" ht="9" customHeight="1">
      <c r="A52" s="66"/>
      <c r="B52" s="18" t="s">
        <v>91</v>
      </c>
      <c r="C52" s="5" t="s">
        <v>316</v>
      </c>
      <c r="D52" s="18">
        <f>IF(Z37="","",Z37)</f>
        <v>9</v>
      </c>
      <c r="E52" s="7" t="str">
        <f t="shared" si="7"/>
        <v>-</v>
      </c>
      <c r="F52" s="16">
        <f>IF(X37="","",X37)</f>
        <v>15</v>
      </c>
      <c r="G52" s="350" t="str">
        <f>IF(I49="","",I49)</f>
        <v>-</v>
      </c>
      <c r="H52" s="19">
        <f>IF(Z40="","",Z40)</f>
        <v>15</v>
      </c>
      <c r="I52" s="7" t="str">
        <f t="shared" si="8"/>
        <v>-</v>
      </c>
      <c r="J52" s="16">
        <f>IF(X40="","",X40)</f>
        <v>3</v>
      </c>
      <c r="K52" s="347" t="str">
        <f>IF(M49="","",M49)</f>
        <v>-</v>
      </c>
      <c r="L52" s="16">
        <f>IF(Z43="","",Z43)</f>
        <v>15</v>
      </c>
      <c r="M52" s="7" t="str">
        <f t="shared" si="9"/>
        <v>-</v>
      </c>
      <c r="N52" s="16">
        <f>IF(X43="","",X43)</f>
        <v>10</v>
      </c>
      <c r="O52" s="347" t="str">
        <f>IF(Q49="","",Q49)</f>
        <v>-</v>
      </c>
      <c r="P52" s="16">
        <f>IF(Z46="","",Z46)</f>
        <v>15</v>
      </c>
      <c r="Q52" s="7" t="str">
        <f t="shared" si="10"/>
        <v>-</v>
      </c>
      <c r="R52" s="16">
        <f>IF(X46="","",X46)</f>
        <v>11</v>
      </c>
      <c r="S52" s="347"/>
      <c r="T52" s="16">
        <f>IF(Z49="","",Z49)</f>
        <v>13</v>
      </c>
      <c r="U52" s="7" t="str">
        <f t="shared" si="11"/>
        <v>-</v>
      </c>
      <c r="V52" s="16">
        <f>IF(X49="","",X49)</f>
        <v>15</v>
      </c>
      <c r="W52" s="347"/>
      <c r="X52" s="357"/>
      <c r="Y52" s="358"/>
      <c r="Z52" s="358"/>
      <c r="AA52" s="359"/>
      <c r="AB52" s="6">
        <v>11</v>
      </c>
      <c r="AC52" s="7" t="str">
        <f t="shared" si="4"/>
        <v>-</v>
      </c>
      <c r="AD52" s="279">
        <v>15</v>
      </c>
      <c r="AE52" s="351"/>
      <c r="AF52" s="374"/>
      <c r="AG52" s="375"/>
      <c r="AH52" s="375"/>
      <c r="AI52" s="376"/>
      <c r="AJ52" s="66"/>
      <c r="AK52" s="86">
        <f>COUNTIF(D51:AE53,"○")</f>
        <v>3</v>
      </c>
      <c r="AL52" s="87">
        <f>COUNTIF(D51:AE53,"×")</f>
        <v>3</v>
      </c>
      <c r="AM52" s="88">
        <f>(IF((D51&gt;F51),1,0))+(IF((D52&gt;F52),1,0))+(IF((D53&gt;F53),1,0))+(IF((H51&gt;J51),1,0))+(IF((H52&gt;J52),1,0))+(IF((H53&gt;J53),1,0))+(IF((L51&gt;N51),1,0))+(IF((L52&gt;N52),1,0))+(IF((L53&gt;N53),1,0))+(IF((P51&gt;R51),1,0))+(IF((P52&gt;R52),1,0))+(IF((P53&gt;R53),1,0))+(IF((T51&gt;V51),1,0))+(IF((T52&gt;V52),1,0))+(IF((T53&gt;V53),1,0))+(IF((X51&gt;Z51),1,0))+(IF((X52&gt;Z52),1,0))+(IF((X53&gt;Z53),1,0))+(IF((AB51&gt;AD51),1,0))+(IF((AB52&gt;AD52),1,0))+(IF((AB53&gt;AD53),1,0))</f>
        <v>6</v>
      </c>
      <c r="AN52" s="89">
        <f>(IF((D51&lt;F51),1,0))+(IF((D52&lt;F52),1,0))+(IF((D53&lt;F53),1,0))+(IF((H51&lt;J51),1,0))+(IF((H52&lt;J52),1,0))+(IF((H53&lt;J53),1,0))+(IF((L51&lt;N51),1,0))+(IF((L52&lt;N52),1,0))+(IF((L53&lt;N53),1,0))+(IF((P51&lt;R51),1,0))+(IF((P52&lt;R52),1,0))+(IF((P53&lt;R53),1,0))+(IF((T51&lt;V51),1,0))+(IF((T52&lt;V52),1,0))+(IF((T53&lt;V53),1,0))+(IF((X51&lt;Z51),1,0))+(IF((X52&lt;Z52),1,0))+(IF((X53&lt;Z53),1,0))+(IF((AB51&lt;AD51),1,0))+(IF((AB52&lt;AD52),1,0))+(IF((AB53&lt;AD53),1,0))</f>
        <v>8</v>
      </c>
      <c r="AO52" s="90">
        <f>AM52-AN52</f>
        <v>-2</v>
      </c>
      <c r="AP52" s="87">
        <f>SUM(D51:D53,H51:H53,L51:L53,P51:P53,T51:T53,X51:X53,AB51:AB53)</f>
        <v>181</v>
      </c>
      <c r="AQ52" s="87">
        <f>SUM(F51:F53,J51:J53,N51:N53,R51:R53,V51:V53,Z51:Z53,AD51:AD53)</f>
        <v>179</v>
      </c>
      <c r="AR52" s="90">
        <f>AP52-AQ52</f>
        <v>2</v>
      </c>
      <c r="AS52" s="66"/>
      <c r="AT52" s="66"/>
      <c r="AU52" s="338" t="s">
        <v>237</v>
      </c>
      <c r="AV52" s="339"/>
      <c r="AW52" s="342" t="str">
        <f>AU54</f>
        <v>井上美智</v>
      </c>
      <c r="AX52" s="333"/>
      <c r="AY52" s="333"/>
      <c r="AZ52" s="343"/>
      <c r="BA52" s="332" t="str">
        <f>AU57</f>
        <v>香川優美</v>
      </c>
      <c r="BB52" s="333"/>
      <c r="BC52" s="333"/>
      <c r="BD52" s="343"/>
      <c r="BE52" s="332" t="str">
        <f>AU60</f>
        <v>藤田小百合</v>
      </c>
      <c r="BF52" s="333"/>
      <c r="BG52" s="333"/>
      <c r="BH52" s="343"/>
      <c r="BI52" s="332" t="str">
        <f>AU63</f>
        <v>丹昌子</v>
      </c>
      <c r="BJ52" s="333"/>
      <c r="BK52" s="333"/>
      <c r="BL52" s="334"/>
      <c r="BM52" s="335" t="s">
        <v>39</v>
      </c>
      <c r="BN52" s="336"/>
      <c r="BO52" s="336"/>
      <c r="BP52" s="337"/>
      <c r="BQ52" s="66"/>
      <c r="BR52" s="316" t="s">
        <v>66</v>
      </c>
      <c r="BS52" s="317"/>
      <c r="BT52" s="316" t="s">
        <v>67</v>
      </c>
      <c r="BU52" s="390"/>
      <c r="BV52" s="317"/>
      <c r="BW52" s="391" t="s">
        <v>68</v>
      </c>
      <c r="BX52" s="392"/>
      <c r="BY52" s="393"/>
      <c r="BZ52" s="67"/>
      <c r="CA52" s="67"/>
      <c r="CB52" s="66"/>
      <c r="CC52" s="66"/>
    </row>
    <row r="53" spans="1:81" ht="9" customHeight="1" thickBot="1">
      <c r="A53" s="66"/>
      <c r="B53" s="18"/>
      <c r="C53" s="20" t="s">
        <v>19</v>
      </c>
      <c r="D53" s="18">
        <f>IF(Z38="","",Z38)</f>
      </c>
      <c r="E53" s="7">
        <f t="shared" si="7"/>
      </c>
      <c r="F53" s="16">
        <f>IF(X38="","",X38)</f>
      </c>
      <c r="G53" s="350" t="str">
        <f>IF(I50="","",I50)</f>
        <v>-</v>
      </c>
      <c r="H53" s="19">
        <f>IF(Z41="","",Z41)</f>
        <v>15</v>
      </c>
      <c r="I53" s="7" t="str">
        <f t="shared" si="8"/>
        <v>-</v>
      </c>
      <c r="J53" s="16">
        <f>IF(X41="","",X41)</f>
        <v>12</v>
      </c>
      <c r="K53" s="347">
        <f>IF(M50="","",M50)</f>
      </c>
      <c r="L53" s="16">
        <f>IF(Z44="","",Z44)</f>
        <v>15</v>
      </c>
      <c r="M53" s="7" t="str">
        <f t="shared" si="9"/>
        <v>-</v>
      </c>
      <c r="N53" s="16">
        <f>IF(X44="","",X44)</f>
        <v>12</v>
      </c>
      <c r="O53" s="347">
        <f>IF(Q50="","",Q50)</f>
      </c>
      <c r="P53" s="16">
        <f>IF(Z47="","",Z47)</f>
      </c>
      <c r="Q53" s="7">
        <f t="shared" si="10"/>
      </c>
      <c r="R53" s="16">
        <f>IF(X47="","",X47)</f>
      </c>
      <c r="S53" s="348"/>
      <c r="T53" s="16">
        <f>IF(Z50="","",Z50)</f>
      </c>
      <c r="U53" s="7">
        <f t="shared" si="11"/>
      </c>
      <c r="V53" s="16">
        <f>IF(X50="","",X50)</f>
      </c>
      <c r="W53" s="348"/>
      <c r="X53" s="360"/>
      <c r="Y53" s="361"/>
      <c r="Z53" s="361"/>
      <c r="AA53" s="362"/>
      <c r="AB53" s="6"/>
      <c r="AC53" s="7">
        <f t="shared" si="4"/>
      </c>
      <c r="AD53" s="279"/>
      <c r="AE53" s="352"/>
      <c r="AF53" s="42">
        <f>AK52</f>
        <v>3</v>
      </c>
      <c r="AG53" s="43" t="s">
        <v>343</v>
      </c>
      <c r="AH53" s="43">
        <f>AL52</f>
        <v>3</v>
      </c>
      <c r="AI53" s="44" t="s">
        <v>70</v>
      </c>
      <c r="AJ53" s="66"/>
      <c r="AK53" s="109"/>
      <c r="AL53" s="110"/>
      <c r="AM53" s="111"/>
      <c r="AN53" s="112"/>
      <c r="AO53" s="113"/>
      <c r="AP53" s="110"/>
      <c r="AQ53" s="110"/>
      <c r="AR53" s="113"/>
      <c r="AS53" s="66"/>
      <c r="AT53" s="66"/>
      <c r="AU53" s="340"/>
      <c r="AV53" s="341"/>
      <c r="AW53" s="344" t="str">
        <f>AU55</f>
        <v>西岡亜美</v>
      </c>
      <c r="AX53" s="327"/>
      <c r="AY53" s="327"/>
      <c r="AZ53" s="345"/>
      <c r="BA53" s="326" t="str">
        <f>AU58</f>
        <v>吉田早希</v>
      </c>
      <c r="BB53" s="327"/>
      <c r="BC53" s="327"/>
      <c r="BD53" s="345"/>
      <c r="BE53" s="326" t="str">
        <f>AU61</f>
        <v>鈴木知恵子</v>
      </c>
      <c r="BF53" s="327"/>
      <c r="BG53" s="327"/>
      <c r="BH53" s="345"/>
      <c r="BI53" s="326" t="str">
        <f>AU64</f>
        <v>宮内富子</v>
      </c>
      <c r="BJ53" s="327"/>
      <c r="BK53" s="327"/>
      <c r="BL53" s="328"/>
      <c r="BM53" s="329" t="s">
        <v>40</v>
      </c>
      <c r="BN53" s="330"/>
      <c r="BO53" s="330"/>
      <c r="BP53" s="331"/>
      <c r="BQ53" s="66"/>
      <c r="BR53" s="80" t="s">
        <v>69</v>
      </c>
      <c r="BS53" s="81" t="s">
        <v>70</v>
      </c>
      <c r="BT53" s="80" t="s">
        <v>344</v>
      </c>
      <c r="BU53" s="81" t="s">
        <v>71</v>
      </c>
      <c r="BV53" s="82" t="s">
        <v>72</v>
      </c>
      <c r="BW53" s="81" t="s">
        <v>345</v>
      </c>
      <c r="BX53" s="81" t="s">
        <v>71</v>
      </c>
      <c r="BY53" s="82" t="s">
        <v>72</v>
      </c>
      <c r="BZ53" s="67"/>
      <c r="CA53" s="67"/>
      <c r="CB53" s="66"/>
      <c r="CC53" s="66"/>
    </row>
    <row r="54" spans="1:81" ht="9" customHeight="1">
      <c r="A54" s="66"/>
      <c r="B54" s="24" t="s">
        <v>48</v>
      </c>
      <c r="C54" s="32" t="s">
        <v>50</v>
      </c>
      <c r="D54" s="24">
        <f>IF(AD36="","",AD36)</f>
        <v>11</v>
      </c>
      <c r="E54" s="23" t="str">
        <f t="shared" si="7"/>
        <v>-</v>
      </c>
      <c r="F54" s="26">
        <f>IF(AB36="","",AB36)</f>
        <v>15</v>
      </c>
      <c r="G54" s="349" t="str">
        <f>IF(AE36="","",IF(AE36="○","×",IF(AE36="×","○")))</f>
        <v>×</v>
      </c>
      <c r="H54" s="25">
        <f>IF(AD39="","",AD39)</f>
        <v>15</v>
      </c>
      <c r="I54" s="23" t="str">
        <f t="shared" si="8"/>
        <v>-</v>
      </c>
      <c r="J54" s="26">
        <f>IF(AB39="","",AB39)</f>
        <v>17</v>
      </c>
      <c r="K54" s="346" t="str">
        <f>IF(AE39="","",IF(AE39="○","×",IF(AE39="×","○")))</f>
        <v>○</v>
      </c>
      <c r="L54" s="26">
        <f>IF(AD42="","",AD42)</f>
        <v>15</v>
      </c>
      <c r="M54" s="23" t="str">
        <f t="shared" si="9"/>
        <v>-</v>
      </c>
      <c r="N54" s="26">
        <f>IF(AB42="","",AB42)</f>
        <v>9</v>
      </c>
      <c r="O54" s="346" t="str">
        <f>IF(AE42="","",IF(AE42="○","×",IF(AE42="×","○")))</f>
        <v>○</v>
      </c>
      <c r="P54" s="25">
        <f>IF(AD45="","",AD45)</f>
        <v>15</v>
      </c>
      <c r="Q54" s="23" t="str">
        <f>IF(P54="","","-")</f>
        <v>-</v>
      </c>
      <c r="R54" s="26">
        <f>IF(AB45="","",AB45)</f>
        <v>11</v>
      </c>
      <c r="S54" s="346" t="str">
        <f>IF(AE45="","",IF(AE45="○","×",IF(AE45="×","○")))</f>
        <v>○</v>
      </c>
      <c r="T54" s="25">
        <f>IF(AD48="","",AD48)</f>
        <v>15</v>
      </c>
      <c r="U54" s="23" t="str">
        <f t="shared" si="11"/>
        <v>-</v>
      </c>
      <c r="V54" s="26">
        <f>IF(AB48="","",AB48)</f>
        <v>10</v>
      </c>
      <c r="W54" s="346" t="str">
        <f>IF(AE48="","",IF(AE48="○","×",IF(AE48="×","○")))</f>
        <v>○</v>
      </c>
      <c r="X54" s="25">
        <f>IF(AD51="","",AD51)</f>
        <v>15</v>
      </c>
      <c r="Y54" s="23" t="str">
        <f>IF(X54="","","-")</f>
        <v>-</v>
      </c>
      <c r="Z54" s="26">
        <f>IF(AB51="","",AB51)</f>
        <v>12</v>
      </c>
      <c r="AA54" s="346" t="str">
        <f>IF(AE51="","",IF(AE51="○","×",IF(AE51="×","○")))</f>
        <v>○</v>
      </c>
      <c r="AB54" s="354"/>
      <c r="AC54" s="355"/>
      <c r="AD54" s="355"/>
      <c r="AE54" s="356"/>
      <c r="AF54" s="371" t="s">
        <v>371</v>
      </c>
      <c r="AG54" s="372"/>
      <c r="AH54" s="372"/>
      <c r="AI54" s="373"/>
      <c r="AJ54" s="66"/>
      <c r="AK54" s="86"/>
      <c r="AL54" s="87"/>
      <c r="AM54" s="103"/>
      <c r="AN54" s="104"/>
      <c r="AO54" s="105"/>
      <c r="AP54" s="87"/>
      <c r="AQ54" s="87"/>
      <c r="AR54" s="90"/>
      <c r="AS54" s="66"/>
      <c r="AT54" s="66"/>
      <c r="AU54" s="4" t="s">
        <v>238</v>
      </c>
      <c r="AV54" s="5" t="s">
        <v>458</v>
      </c>
      <c r="AW54" s="251"/>
      <c r="AX54" s="225"/>
      <c r="AY54" s="225"/>
      <c r="AZ54" s="320"/>
      <c r="BA54" s="6">
        <v>21</v>
      </c>
      <c r="BB54" s="52" t="str">
        <f>IF(BA54="","","-")</f>
        <v>-</v>
      </c>
      <c r="BC54" s="56">
        <v>13</v>
      </c>
      <c r="BD54" s="323" t="str">
        <f>IF(BA54&lt;&gt;"",IF(BA54&gt;BC54,IF(BA55&gt;BC55,"○",IF(BA56&gt;BC56,"○","×")),IF(BA55&gt;BC55,IF(BA56&gt;BC56,"○","×"),"×")),"")</f>
        <v>○</v>
      </c>
      <c r="BE54" s="6">
        <v>21</v>
      </c>
      <c r="BF54" s="53" t="str">
        <f aca="true" t="shared" si="12" ref="BF54:BF59">IF(BE54="","","-")</f>
        <v>-</v>
      </c>
      <c r="BG54" s="286">
        <v>11</v>
      </c>
      <c r="BH54" s="323" t="str">
        <f>IF(BE54&lt;&gt;"",IF(BE54&gt;BG54,IF(BE55&gt;BG55,"○",IF(BE56&gt;BG56,"○","×")),IF(BE55&gt;BG55,IF(BE56&gt;BG56,"○","×"),"×")),"")</f>
        <v>×</v>
      </c>
      <c r="BI54" s="287">
        <v>21</v>
      </c>
      <c r="BJ54" s="53" t="str">
        <f aca="true" t="shared" si="13" ref="BJ54:BJ62">IF(BI54="","","-")</f>
        <v>-</v>
      </c>
      <c r="BK54" s="56">
        <v>16</v>
      </c>
      <c r="BL54" s="369" t="str">
        <f>IF(BI54&lt;&gt;"",IF(BI54&gt;BK54,IF(BI55&gt;BK55,"○",IF(BI56&gt;BK56,"○","×")),IF(BI55&gt;BK55,IF(BI56&gt;BK56,"○","×"),"×")),"")</f>
        <v>○</v>
      </c>
      <c r="BM54" s="394" t="s">
        <v>388</v>
      </c>
      <c r="BN54" s="395"/>
      <c r="BO54" s="395"/>
      <c r="BP54" s="396"/>
      <c r="BQ54" s="66"/>
      <c r="BR54" s="98"/>
      <c r="BS54" s="99"/>
      <c r="BT54" s="78"/>
      <c r="BU54" s="79"/>
      <c r="BV54" s="93"/>
      <c r="BW54" s="99"/>
      <c r="BX54" s="99"/>
      <c r="BY54" s="100"/>
      <c r="BZ54" s="67"/>
      <c r="CA54" s="67"/>
      <c r="CB54" s="66"/>
      <c r="CC54" s="66"/>
    </row>
    <row r="55" spans="1:81" ht="9" customHeight="1">
      <c r="A55" s="66"/>
      <c r="B55" s="18" t="s">
        <v>49</v>
      </c>
      <c r="C55" s="5" t="s">
        <v>445</v>
      </c>
      <c r="D55" s="18">
        <f>IF(AD37="","",AD37)</f>
        <v>9</v>
      </c>
      <c r="E55" s="7" t="str">
        <f t="shared" si="7"/>
        <v>-</v>
      </c>
      <c r="F55" s="16">
        <f>IF(AB37="","",AB37)</f>
        <v>15</v>
      </c>
      <c r="G55" s="350">
        <f>IF(I40="","",I40)</f>
      </c>
      <c r="H55" s="19">
        <f>IF(AD40="","",AD40)</f>
        <v>15</v>
      </c>
      <c r="I55" s="7" t="str">
        <f t="shared" si="8"/>
        <v>-</v>
      </c>
      <c r="J55" s="16">
        <f>IF(AB40="","",AB40)</f>
        <v>4</v>
      </c>
      <c r="K55" s="347" t="str">
        <f>IF(M46="","",M46)</f>
        <v>-</v>
      </c>
      <c r="L55" s="16">
        <f>IF(AD43="","",AD43)</f>
        <v>15</v>
      </c>
      <c r="M55" s="7" t="str">
        <f t="shared" si="9"/>
        <v>-</v>
      </c>
      <c r="N55" s="16">
        <f>IF(AB43="","",AB43)</f>
        <v>4</v>
      </c>
      <c r="O55" s="347">
        <f>IF(Q46="","",Q46)</f>
      </c>
      <c r="P55" s="19">
        <f>IF(AD46="","",AD46)</f>
        <v>15</v>
      </c>
      <c r="Q55" s="7" t="str">
        <f>IF(P55="","","-")</f>
        <v>-</v>
      </c>
      <c r="R55" s="16">
        <f>IF(AB46="","",AB46)</f>
        <v>9</v>
      </c>
      <c r="S55" s="347" t="str">
        <f>IF(AC46="","",AC46)</f>
        <v>-</v>
      </c>
      <c r="T55" s="19">
        <f>IF(AD49="","",AD49)</f>
        <v>15</v>
      </c>
      <c r="U55" s="7" t="str">
        <f t="shared" si="11"/>
        <v>-</v>
      </c>
      <c r="V55" s="16">
        <f>IF(AB49="","",AB49)</f>
        <v>6</v>
      </c>
      <c r="W55" s="347">
        <f>IF(AG46="","",AG46)</f>
      </c>
      <c r="X55" s="19">
        <f>IF(AD52="","",AD52)</f>
        <v>15</v>
      </c>
      <c r="Y55" s="7" t="str">
        <f>IF(X55="","","-")</f>
        <v>-</v>
      </c>
      <c r="Z55" s="16">
        <f>IF(AB52="","",AB52)</f>
        <v>11</v>
      </c>
      <c r="AA55" s="347">
        <f>IF(AK46="","",AK46)</f>
        <v>2</v>
      </c>
      <c r="AB55" s="357"/>
      <c r="AC55" s="358"/>
      <c r="AD55" s="358"/>
      <c r="AE55" s="359"/>
      <c r="AF55" s="374"/>
      <c r="AG55" s="375"/>
      <c r="AH55" s="375"/>
      <c r="AI55" s="376"/>
      <c r="AJ55" s="66"/>
      <c r="AK55" s="86">
        <f>COUNTIF(D54:AE56,"○")</f>
        <v>5</v>
      </c>
      <c r="AL55" s="87">
        <f>COUNTIF(D54:AE56,"×")</f>
        <v>1</v>
      </c>
      <c r="AM55" s="88">
        <f>(IF((D54&gt;F54),1,0))+(IF((D55&gt;F55),1,0))+(IF((D56&gt;F56),1,0))+(IF((H54&gt;J54),1,0))+(IF((H55&gt;J55),1,0))+(IF((H56&gt;J56),1,0))+(IF((L54&gt;N54),1,0))+(IF((L55&gt;N55),1,0))+(IF((L56&gt;N56),1,0))+(IF((P54&gt;R54),1,0))+(IF((P55&gt;R55),1,0))+(IF((P56&gt;R56),1,0))+(IF((T54&gt;V54),1,0))+(IF((T55&gt;V55),1,0))+(IF((T56&gt;V56),1,0))+(IF((X54&gt;Z54),1,0))+(IF((X55&gt;Z55),1,0))+(IF((X56&gt;Z56),1,0))+(IF((AB54&gt;AD54),1,0))+(IF((AB55&gt;AD55),1,0))+(IF((AB56&gt;AD56),1,0))</f>
        <v>10</v>
      </c>
      <c r="AN55" s="89">
        <f>(IF((D54&lt;F54),1,0))+(IF((D55&lt;F55),1,0))+(IF((D56&lt;F56),1,0))+(IF((H54&lt;J54),1,0))+(IF((H55&lt;J55),1,0))+(IF((H56&lt;J56),1,0))+(IF((L54&lt;N54),1,0))+(IF((L55&lt;N55),1,0))+(IF((L56&lt;N56),1,0))+(IF((P54&lt;R54),1,0))+(IF((P55&lt;R55),1,0))+(IF((P56&lt;R56),1,0))+(IF((T54&lt;V54),1,0))+(IF((T55&lt;V55),1,0))+(IF((T56&lt;V56),1,0))+(IF((X54&lt;Z54),1,0))+(IF((X55&lt;Z55),1,0))+(IF((X56&lt;Z56),1,0))+(IF((AB54&lt;AD54),1,0))+(IF((AB55&lt;AD55),1,0))+(IF((AB56&lt;AD56),1,0))</f>
        <v>3</v>
      </c>
      <c r="AO55" s="90">
        <f>AM55-AN55</f>
        <v>7</v>
      </c>
      <c r="AP55" s="87">
        <f>SUM(D54:D56,H54:H56,L54:L56,P54:P56,T54:T56,X54:X56,AB54:AB56)</f>
        <v>185</v>
      </c>
      <c r="AQ55" s="87">
        <f>SUM(F54:F56,J54:J56,N54:N56,R54:R56,V54:V56,Z54:Z56,AD54:AD56)</f>
        <v>130</v>
      </c>
      <c r="AR55" s="90">
        <f>AP55-AQ55</f>
        <v>55</v>
      </c>
      <c r="AS55" s="66"/>
      <c r="AT55" s="66"/>
      <c r="AU55" s="4" t="s">
        <v>62</v>
      </c>
      <c r="AV55" s="5" t="s">
        <v>63</v>
      </c>
      <c r="AW55" s="321"/>
      <c r="AX55" s="268"/>
      <c r="AY55" s="268"/>
      <c r="AZ55" s="269"/>
      <c r="BA55" s="6">
        <v>16</v>
      </c>
      <c r="BB55" s="52" t="str">
        <f>IF(BA55="","","-")</f>
        <v>-</v>
      </c>
      <c r="BC55" s="288">
        <v>21</v>
      </c>
      <c r="BD55" s="324"/>
      <c r="BE55" s="6">
        <v>14</v>
      </c>
      <c r="BF55" s="52" t="str">
        <f t="shared" si="12"/>
        <v>-</v>
      </c>
      <c r="BG55" s="56">
        <v>21</v>
      </c>
      <c r="BH55" s="324"/>
      <c r="BI55" s="6">
        <v>21</v>
      </c>
      <c r="BJ55" s="52" t="str">
        <f t="shared" si="13"/>
        <v>-</v>
      </c>
      <c r="BK55" s="56">
        <v>5</v>
      </c>
      <c r="BL55" s="351"/>
      <c r="BM55" s="265"/>
      <c r="BN55" s="263"/>
      <c r="BO55" s="263"/>
      <c r="BP55" s="264"/>
      <c r="BQ55" s="66"/>
      <c r="BR55" s="98">
        <f>COUNTIF(AW54:BL56,"○")</f>
        <v>2</v>
      </c>
      <c r="BS55" s="99">
        <f>COUNTIF(AW54:BL56,"×")</f>
        <v>1</v>
      </c>
      <c r="BT55" s="95">
        <f>(IF((AW54&gt;AY54),1,0))+(IF((AW55&gt;AY55),1,0))+(IF((AW56&gt;AY56),1,0))+(IF((BA54&gt;BC54),1,0))+(IF((BA55&gt;BC55),1,0))+(IF((BA56&gt;BC56),1,0))+(IF((BE54&gt;BG54),1,0))+(IF((BE55&gt;BG55),1,0))+(IF((BE56&gt;BG56),1,0))+(IF((BI54&gt;BK54),1,0))+(IF((BI55&gt;BK55),1,0))+(IF((BI56&gt;BK56),1,0))</f>
        <v>5</v>
      </c>
      <c r="BU55" s="96">
        <f>(IF((AW54&lt;AY54),1,0))+(IF((AW55&lt;AY55),1,0))+(IF((AW56&lt;AY56),1,0))+(IF((BA54&lt;BC54),1,0))+(IF((BA55&lt;BC55),1,0))+(IF((BA56&lt;BC56),1,0))+(IF((BE54&lt;BG54),1,0))+(IF((BE55&lt;BG55),1,0))+(IF((BE56&lt;BG56),1,0))+(IF((BI54&lt;BK54),1,0))+(IF((BI55&lt;BK55),1,0))+(IF((BI56&lt;BK56),1,0))</f>
        <v>3</v>
      </c>
      <c r="BV55" s="97">
        <f>BT55-BU55</f>
        <v>2</v>
      </c>
      <c r="BW55" s="99">
        <f>SUM(AW54:AW56,BA54:BA56,BE54:BE56,BI54:BI56)</f>
        <v>148</v>
      </c>
      <c r="BX55" s="99">
        <f>SUM(AY54:AY56,BC54:BC56,BG54:BG56,BK54:BK56)</f>
        <v>133</v>
      </c>
      <c r="BY55" s="100">
        <f>BW55-BX55</f>
        <v>15</v>
      </c>
      <c r="BZ55" s="67"/>
      <c r="CA55" s="67"/>
      <c r="CB55" s="66"/>
      <c r="CC55" s="66"/>
    </row>
    <row r="56" spans="1:81" ht="9" customHeight="1" thickBot="1">
      <c r="A56" s="66"/>
      <c r="B56" s="27"/>
      <c r="C56" s="28" t="s">
        <v>51</v>
      </c>
      <c r="D56" s="27">
        <f>IF(AD38="","",AD38)</f>
      </c>
      <c r="E56" s="29">
        <f t="shared" si="7"/>
      </c>
      <c r="F56" s="30">
        <f>IF(AB38="","",AB38)</f>
      </c>
      <c r="G56" s="327">
        <f>IF(I41="","",I41)</f>
      </c>
      <c r="H56" s="31">
        <f>IF(AD41="","",AD41)</f>
        <v>15</v>
      </c>
      <c r="I56" s="29" t="str">
        <f t="shared" si="8"/>
        <v>-</v>
      </c>
      <c r="J56" s="30">
        <f>IF(AB41="","",AB41)</f>
        <v>7</v>
      </c>
      <c r="K56" s="345">
        <f>IF(M47="","",M47)</f>
      </c>
      <c r="L56" s="30">
        <f>IF(AD44="","",AD44)</f>
      </c>
      <c r="M56" s="29">
        <f t="shared" si="9"/>
      </c>
      <c r="N56" s="30">
        <f>IF(AB44="","",AB44)</f>
      </c>
      <c r="O56" s="345">
        <f>IF(Q47="","",Q47)</f>
      </c>
      <c r="P56" s="31">
        <f>IF(AD47="","",AD47)</f>
      </c>
      <c r="Q56" s="29">
        <f>IF(P56="","","-")</f>
      </c>
      <c r="R56" s="30">
        <f>IF(AB47="","",AB47)</f>
      </c>
      <c r="S56" s="345">
        <f>IF(AC47="","",AC47)</f>
      </c>
      <c r="T56" s="31">
        <f>IF(AD50="","",AD50)</f>
      </c>
      <c r="U56" s="29">
        <f t="shared" si="11"/>
      </c>
      <c r="V56" s="30">
        <f>IF(AB50="","",AB50)</f>
      </c>
      <c r="W56" s="345" t="str">
        <f>IF(AG47="","",AG47)</f>
        <v>勝</v>
      </c>
      <c r="X56" s="31">
        <f>IF(AD53="","",AD53)</f>
      </c>
      <c r="Y56" s="29">
        <f>IF(X56="","","-")</f>
      </c>
      <c r="Z56" s="30">
        <f>IF(AB53="","",AB53)</f>
      </c>
      <c r="AA56" s="345">
        <f>IF(AK47="","",AK47)</f>
      </c>
      <c r="AB56" s="377"/>
      <c r="AC56" s="378"/>
      <c r="AD56" s="378"/>
      <c r="AE56" s="379"/>
      <c r="AF56" s="45">
        <f>AK55</f>
        <v>5</v>
      </c>
      <c r="AG56" s="46" t="s">
        <v>343</v>
      </c>
      <c r="AH56" s="46">
        <f>AL55</f>
        <v>1</v>
      </c>
      <c r="AI56" s="47" t="s">
        <v>70</v>
      </c>
      <c r="AJ56" s="66"/>
      <c r="AK56" s="109"/>
      <c r="AL56" s="110"/>
      <c r="AM56" s="111"/>
      <c r="AN56" s="112"/>
      <c r="AO56" s="113"/>
      <c r="AP56" s="110"/>
      <c r="AQ56" s="110"/>
      <c r="AR56" s="113"/>
      <c r="AS56" s="66"/>
      <c r="AT56" s="66"/>
      <c r="AU56" s="9"/>
      <c r="AV56" s="10" t="s">
        <v>141</v>
      </c>
      <c r="AW56" s="322"/>
      <c r="AX56" s="271"/>
      <c r="AY56" s="271"/>
      <c r="AZ56" s="272"/>
      <c r="BA56" s="12">
        <v>27</v>
      </c>
      <c r="BB56" s="52" t="str">
        <f>IF(BA56="","","-")</f>
        <v>-</v>
      </c>
      <c r="BC56" s="59">
        <v>25</v>
      </c>
      <c r="BD56" s="325"/>
      <c r="BE56" s="12">
        <v>7</v>
      </c>
      <c r="BF56" s="54" t="str">
        <f t="shared" si="12"/>
        <v>-</v>
      </c>
      <c r="BG56" s="59">
        <v>21</v>
      </c>
      <c r="BH56" s="324"/>
      <c r="BI56" s="12"/>
      <c r="BJ56" s="54">
        <f t="shared" si="13"/>
      </c>
      <c r="BK56" s="59"/>
      <c r="BL56" s="351"/>
      <c r="BM56" s="42">
        <f>BR55</f>
        <v>2</v>
      </c>
      <c r="BN56" s="43" t="s">
        <v>343</v>
      </c>
      <c r="BO56" s="43">
        <f>BS55</f>
        <v>1</v>
      </c>
      <c r="BP56" s="44" t="s">
        <v>70</v>
      </c>
      <c r="BQ56" s="66"/>
      <c r="BR56" s="98"/>
      <c r="BS56" s="99"/>
      <c r="BT56" s="98"/>
      <c r="BU56" s="99"/>
      <c r="BV56" s="100"/>
      <c r="BW56" s="99"/>
      <c r="BX56" s="99"/>
      <c r="BY56" s="100"/>
      <c r="BZ56" s="67"/>
      <c r="CA56" s="67"/>
      <c r="CB56" s="66"/>
      <c r="CC56" s="66"/>
    </row>
    <row r="57" spans="1:81" ht="9" customHeight="1">
      <c r="A57" s="66"/>
      <c r="B57" s="66"/>
      <c r="C57" s="66"/>
      <c r="D57" s="120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121"/>
      <c r="AB57" s="121"/>
      <c r="AC57" s="121"/>
      <c r="AD57" s="121"/>
      <c r="AE57" s="121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289" t="s">
        <v>239</v>
      </c>
      <c r="AV57" s="293" t="s">
        <v>99</v>
      </c>
      <c r="AW57" s="55">
        <f>IF(BC54="","",BC54)</f>
        <v>13</v>
      </c>
      <c r="AX57" s="52" t="str">
        <f aca="true" t="shared" si="14" ref="AX57:AX65">IF(AW57="","","-")</f>
        <v>-</v>
      </c>
      <c r="AY57" s="56">
        <f>IF(BA54="","",BA54)</f>
        <v>21</v>
      </c>
      <c r="AZ57" s="318" t="str">
        <f>IF(BD54="","",IF(BD54="○","×",IF(BD54="×","○")))</f>
        <v>×</v>
      </c>
      <c r="BA57" s="284"/>
      <c r="BB57" s="276"/>
      <c r="BC57" s="276"/>
      <c r="BD57" s="266"/>
      <c r="BE57" s="6">
        <v>21</v>
      </c>
      <c r="BF57" s="52" t="str">
        <f t="shared" si="12"/>
        <v>-</v>
      </c>
      <c r="BG57" s="56">
        <v>10</v>
      </c>
      <c r="BH57" s="368" t="str">
        <f>IF(BE57&lt;&gt;"",IF(BE57&gt;BG57,IF(BE58&gt;BG58,"○",IF(BE59&gt;BG59,"○","×")),IF(BE58&gt;BG58,IF(BE59&gt;BG59,"○","×"),"×")),"")</f>
        <v>○</v>
      </c>
      <c r="BI57" s="6">
        <v>21</v>
      </c>
      <c r="BJ57" s="52" t="str">
        <f t="shared" si="13"/>
        <v>-</v>
      </c>
      <c r="BK57" s="56">
        <v>11</v>
      </c>
      <c r="BL57" s="353" t="str">
        <f>IF(BI57&lt;&gt;"",IF(BI57&gt;BK57,IF(BI58&gt;BK58,"○",IF(BI59&gt;BK59,"○","×")),IF(BI58&gt;BK58,IF(BI59&gt;BK59,"○","×"),"×")),"")</f>
        <v>○</v>
      </c>
      <c r="BM57" s="448" t="s">
        <v>387</v>
      </c>
      <c r="BN57" s="449"/>
      <c r="BO57" s="449"/>
      <c r="BP57" s="450"/>
      <c r="BQ57" s="66"/>
      <c r="BR57" s="78"/>
      <c r="BS57" s="79"/>
      <c r="BT57" s="78"/>
      <c r="BU57" s="79"/>
      <c r="BV57" s="93"/>
      <c r="BW57" s="79"/>
      <c r="BX57" s="79"/>
      <c r="BY57" s="93"/>
      <c r="BZ57" s="67"/>
      <c r="CA57" s="67"/>
      <c r="CB57" s="66"/>
      <c r="CC57" s="66"/>
    </row>
    <row r="58" spans="1:81" ht="9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289" t="s">
        <v>240</v>
      </c>
      <c r="AV58" s="290" t="s">
        <v>99</v>
      </c>
      <c r="AW58" s="55">
        <f>IF(BC55="","",BC55)</f>
        <v>21</v>
      </c>
      <c r="AX58" s="52" t="str">
        <f t="shared" si="14"/>
        <v>-</v>
      </c>
      <c r="AY58" s="56">
        <f>IF(BA55="","",BA55)</f>
        <v>16</v>
      </c>
      <c r="AZ58" s="319" t="str">
        <f>IF(BB55="","",BB55)</f>
        <v>-</v>
      </c>
      <c r="BA58" s="267"/>
      <c r="BB58" s="268"/>
      <c r="BC58" s="268"/>
      <c r="BD58" s="269"/>
      <c r="BE58" s="6">
        <v>21</v>
      </c>
      <c r="BF58" s="52" t="str">
        <f t="shared" si="12"/>
        <v>-</v>
      </c>
      <c r="BG58" s="56">
        <v>9</v>
      </c>
      <c r="BH58" s="324"/>
      <c r="BI58" s="6">
        <v>21</v>
      </c>
      <c r="BJ58" s="52" t="str">
        <f t="shared" si="13"/>
        <v>-</v>
      </c>
      <c r="BK58" s="56">
        <v>13</v>
      </c>
      <c r="BL58" s="351"/>
      <c r="BM58" s="451"/>
      <c r="BN58" s="452"/>
      <c r="BO58" s="452"/>
      <c r="BP58" s="453"/>
      <c r="BQ58" s="66"/>
      <c r="BR58" s="98">
        <f>COUNTIF(AW57:BL59,"○")</f>
        <v>2</v>
      </c>
      <c r="BS58" s="99">
        <f>COUNTIF(AW57:BL59,"×")</f>
        <v>1</v>
      </c>
      <c r="BT58" s="95">
        <f>(IF((AW57&gt;AY57),1,0))+(IF((AW58&gt;AY58),1,0))+(IF((AW59&gt;AY59),1,0))+(IF((BA57&gt;BC57),1,0))+(IF((BA58&gt;BC58),1,0))+(IF((BA59&gt;BC59),1,0))+(IF((BE57&gt;BG57),1,0))+(IF((BE58&gt;BG58),1,0))+(IF((BE59&gt;BG59),1,0))+(IF((BI57&gt;BK57),1,0))+(IF((BI58&gt;BK58),1,0))+(IF((BI59&gt;BK59),1,0))</f>
        <v>5</v>
      </c>
      <c r="BU58" s="96">
        <f>(IF((AW57&lt;AY57),1,0))+(IF((AW58&lt;AY58),1,0))+(IF((AW59&lt;AY59),1,0))+(IF((BA57&lt;BC57),1,0))+(IF((BA58&lt;BC58),1,0))+(IF((BA59&lt;BC59),1,0))+(IF((BE57&lt;BG57),1,0))+(IF((BE58&lt;BG58),1,0))+(IF((BE59&lt;BG59),1,0))+(IF((BI57&lt;BK57),1,0))+(IF((BI58&lt;BK58),1,0))+(IF((BI59&lt;BK59),1,0))</f>
        <v>2</v>
      </c>
      <c r="BV58" s="97">
        <f>BT58-BU58</f>
        <v>3</v>
      </c>
      <c r="BW58" s="99">
        <f>SUM(AW57:AW59,BA57:BA59,BE57:BE59,BI57:BI59)</f>
        <v>143</v>
      </c>
      <c r="BX58" s="99">
        <f>SUM(AY57:AY59,BC57:BC59,BG57:BG59,BK57:BK59)</f>
        <v>107</v>
      </c>
      <c r="BY58" s="100">
        <f>BW58-BX58</f>
        <v>36</v>
      </c>
      <c r="BZ58" s="67"/>
      <c r="CA58" s="67"/>
      <c r="CB58" s="66"/>
      <c r="CC58" s="66"/>
    </row>
    <row r="59" spans="1:81" ht="9" customHeight="1">
      <c r="A59" s="66"/>
      <c r="B59" s="454" t="s">
        <v>2</v>
      </c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291"/>
      <c r="AV59" s="294" t="s">
        <v>55</v>
      </c>
      <c r="AW59" s="58">
        <f>IF(BC56="","",BC56)</f>
        <v>25</v>
      </c>
      <c r="AX59" s="52" t="str">
        <f t="shared" si="14"/>
        <v>-</v>
      </c>
      <c r="AY59" s="59">
        <f>IF(BA56="","",BA56)</f>
        <v>27</v>
      </c>
      <c r="AZ59" s="283" t="str">
        <f>IF(BB56="","",BB56)</f>
        <v>-</v>
      </c>
      <c r="BA59" s="270"/>
      <c r="BB59" s="271"/>
      <c r="BC59" s="271"/>
      <c r="BD59" s="272"/>
      <c r="BE59" s="12"/>
      <c r="BF59" s="52">
        <f t="shared" si="12"/>
      </c>
      <c r="BG59" s="59"/>
      <c r="BH59" s="325"/>
      <c r="BI59" s="12"/>
      <c r="BJ59" s="54">
        <f t="shared" si="13"/>
      </c>
      <c r="BK59" s="59"/>
      <c r="BL59" s="352"/>
      <c r="BM59" s="295">
        <f>BR58</f>
        <v>2</v>
      </c>
      <c r="BN59" s="296" t="s">
        <v>343</v>
      </c>
      <c r="BO59" s="296">
        <f>BS58</f>
        <v>1</v>
      </c>
      <c r="BP59" s="297" t="s">
        <v>70</v>
      </c>
      <c r="BQ59" s="66"/>
      <c r="BR59" s="116"/>
      <c r="BS59" s="117"/>
      <c r="BT59" s="116"/>
      <c r="BU59" s="117"/>
      <c r="BV59" s="118"/>
      <c r="BW59" s="117"/>
      <c r="BX59" s="117"/>
      <c r="BY59" s="118"/>
      <c r="BZ59" s="67"/>
      <c r="CA59" s="67"/>
      <c r="CB59" s="66"/>
      <c r="CC59" s="66"/>
    </row>
    <row r="60" spans="1:81" ht="9" customHeight="1">
      <c r="A60" s="66"/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18" t="s">
        <v>241</v>
      </c>
      <c r="AV60" s="5" t="s">
        <v>340</v>
      </c>
      <c r="AW60" s="55">
        <f>IF(BG54="","",BG54)</f>
        <v>11</v>
      </c>
      <c r="AX60" s="57" t="str">
        <f t="shared" si="14"/>
        <v>-</v>
      </c>
      <c r="AY60" s="56">
        <f>IF(BE54="","",BE54)</f>
        <v>21</v>
      </c>
      <c r="AZ60" s="318" t="str">
        <f>IF(BH54="","",IF(BH54="○","×",IF(BH54="×","○")))</f>
        <v>○</v>
      </c>
      <c r="BA60" s="6">
        <f>IF(BG57="","",BG57)</f>
        <v>10</v>
      </c>
      <c r="BB60" s="52" t="str">
        <f aca="true" t="shared" si="15" ref="BB60:BB65">IF(BA60="","","-")</f>
        <v>-</v>
      </c>
      <c r="BC60" s="56">
        <f>IF(BE57="","",BE57)</f>
        <v>21</v>
      </c>
      <c r="BD60" s="318" t="str">
        <f>IF(BH57="","",IF(BH57="○","×",IF(BH57="×","○")))</f>
        <v>×</v>
      </c>
      <c r="BE60" s="284"/>
      <c r="BF60" s="276"/>
      <c r="BG60" s="276"/>
      <c r="BH60" s="266"/>
      <c r="BI60" s="6">
        <v>21</v>
      </c>
      <c r="BJ60" s="52" t="str">
        <f t="shared" si="13"/>
        <v>-</v>
      </c>
      <c r="BK60" s="56">
        <v>10</v>
      </c>
      <c r="BL60" s="351" t="str">
        <f>IF(BI60&lt;&gt;"",IF(BI60&gt;BK60,IF(BI61&gt;BK61,"○",IF(BI62&gt;BK62,"○","×")),IF(BI61&gt;BK61,IF(BI62&gt;BK62,"○","×"),"×")),"")</f>
        <v>○</v>
      </c>
      <c r="BM60" s="273" t="s">
        <v>389</v>
      </c>
      <c r="BN60" s="274"/>
      <c r="BO60" s="274"/>
      <c r="BP60" s="275"/>
      <c r="BQ60" s="66"/>
      <c r="BR60" s="98"/>
      <c r="BS60" s="99"/>
      <c r="BT60" s="98"/>
      <c r="BU60" s="99"/>
      <c r="BV60" s="100"/>
      <c r="BW60" s="99"/>
      <c r="BX60" s="99"/>
      <c r="BY60" s="100"/>
      <c r="BZ60" s="67"/>
      <c r="CA60" s="67"/>
      <c r="CB60" s="66"/>
      <c r="CC60" s="66"/>
    </row>
    <row r="61" spans="1:81" ht="9" customHeight="1">
      <c r="A61" s="66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18" t="s">
        <v>242</v>
      </c>
      <c r="AV61" s="5" t="s">
        <v>341</v>
      </c>
      <c r="AW61" s="55">
        <f>IF(BG55="","",BG55)</f>
        <v>21</v>
      </c>
      <c r="AX61" s="52" t="str">
        <f t="shared" si="14"/>
        <v>-</v>
      </c>
      <c r="AY61" s="56">
        <f>IF(BE55="","",BE55)</f>
        <v>14</v>
      </c>
      <c r="AZ61" s="319">
        <f>IF(BB58="","",BB58)</f>
      </c>
      <c r="BA61" s="6">
        <f>IF(BG58="","",BG58)</f>
        <v>9</v>
      </c>
      <c r="BB61" s="52" t="str">
        <f t="shared" si="15"/>
        <v>-</v>
      </c>
      <c r="BC61" s="56">
        <f>IF(BE58="","",BE58)</f>
        <v>21</v>
      </c>
      <c r="BD61" s="319" t="str">
        <f>IF(BF58="","",BF58)</f>
        <v>-</v>
      </c>
      <c r="BE61" s="267"/>
      <c r="BF61" s="268"/>
      <c r="BG61" s="268"/>
      <c r="BH61" s="269"/>
      <c r="BI61" s="6">
        <v>21</v>
      </c>
      <c r="BJ61" s="52" t="str">
        <f t="shared" si="13"/>
        <v>-</v>
      </c>
      <c r="BK61" s="56">
        <v>17</v>
      </c>
      <c r="BL61" s="351"/>
      <c r="BM61" s="265"/>
      <c r="BN61" s="263"/>
      <c r="BO61" s="263"/>
      <c r="BP61" s="264"/>
      <c r="BQ61" s="66"/>
      <c r="BR61" s="98">
        <f>COUNTIF(AW60:BL62,"○")</f>
        <v>2</v>
      </c>
      <c r="BS61" s="99">
        <f>COUNTIF(AW60:BL62,"×")</f>
        <v>1</v>
      </c>
      <c r="BT61" s="95">
        <f>(IF((AW60&gt;AY60),1,0))+(IF((AW61&gt;AY61),1,0))+(IF((AW62&gt;AY62),1,0))+(IF((BA60&gt;BC60),1,0))+(IF((BA61&gt;BC61),1,0))+(IF((BA62&gt;BC62),1,0))+(IF((BE60&gt;BG60),1,0))+(IF((BE61&gt;BG61),1,0))+(IF((BE62&gt;BG62),1,0))+(IF((BI60&gt;BK60),1,0))+(IF((BI61&gt;BK61),1,0))+(IF((BI62&gt;BK62),1,0))</f>
        <v>4</v>
      </c>
      <c r="BU61" s="96">
        <f>(IF((AW60&lt;AY60),1,0))+(IF((AW61&lt;AY61),1,0))+(IF((AW62&lt;AY62),1,0))+(IF((BA60&lt;BC60),1,0))+(IF((BA61&lt;BC61),1,0))+(IF((BA62&lt;BC62),1,0))+(IF((BE60&lt;BG60),1,0))+(IF((BE61&lt;BG61),1,0))+(IF((BE62&lt;BG62),1,0))+(IF((BI60&lt;BK60),1,0))+(IF((BI61&lt;BK61),1,0))+(IF((BI62&lt;BK62),1,0))</f>
        <v>3</v>
      </c>
      <c r="BV61" s="97">
        <f>BT61-BU61</f>
        <v>1</v>
      </c>
      <c r="BW61" s="99">
        <f>SUM(AW60:AW62,BA60:BA62,BE60:BE62,BI60:BI62)</f>
        <v>114</v>
      </c>
      <c r="BX61" s="99">
        <f>SUM(AY60:AY62,BC60:BC62,BG60:BG62,BK60:BK62)</f>
        <v>111</v>
      </c>
      <c r="BY61" s="100">
        <f>BW61-BX61</f>
        <v>3</v>
      </c>
      <c r="BZ61" s="67"/>
      <c r="CA61" s="67"/>
      <c r="CB61" s="66"/>
      <c r="CC61" s="66"/>
    </row>
    <row r="62" spans="1:81" ht="9" customHeight="1" thickBot="1">
      <c r="A62" s="66"/>
      <c r="B62" s="221" t="s">
        <v>98</v>
      </c>
      <c r="C62" s="222" t="s">
        <v>99</v>
      </c>
      <c r="D62" s="384" t="s">
        <v>33</v>
      </c>
      <c r="E62" s="385"/>
      <c r="F62" s="385"/>
      <c r="G62" s="386"/>
      <c r="H62" s="67"/>
      <c r="I62" s="67"/>
      <c r="J62" s="67"/>
      <c r="K62" s="67"/>
      <c r="L62" s="16"/>
      <c r="M62" s="16"/>
      <c r="N62" s="16"/>
      <c r="O62" s="123"/>
      <c r="P62" s="123"/>
      <c r="Q62" s="16"/>
      <c r="R62" s="67"/>
      <c r="S62" s="124"/>
      <c r="T62" s="66"/>
      <c r="U62" s="66"/>
      <c r="V62" s="66"/>
      <c r="W62" s="66"/>
      <c r="X62" s="71"/>
      <c r="Y62" s="71"/>
      <c r="Z62" s="71"/>
      <c r="AA62" s="71"/>
      <c r="AB62" s="71"/>
      <c r="AC62" s="71"/>
      <c r="AD62" s="71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9"/>
      <c r="AV62" s="10" t="s">
        <v>19</v>
      </c>
      <c r="AW62" s="58">
        <f>IF(BG56="","",BG56)</f>
        <v>21</v>
      </c>
      <c r="AX62" s="54" t="str">
        <f t="shared" si="14"/>
        <v>-</v>
      </c>
      <c r="AY62" s="59">
        <f>IF(BE56="","",BE56)</f>
        <v>7</v>
      </c>
      <c r="AZ62" s="283">
        <f>IF(BB59="","",BB59)</f>
      </c>
      <c r="BA62" s="12">
        <f>IF(BG59="","",BG59)</f>
      </c>
      <c r="BB62" s="52">
        <f t="shared" si="15"/>
      </c>
      <c r="BC62" s="59">
        <f>IF(BE59="","",BE59)</f>
      </c>
      <c r="BD62" s="283">
        <f>IF(BF59="","",BF59)</f>
      </c>
      <c r="BE62" s="270"/>
      <c r="BF62" s="271"/>
      <c r="BG62" s="271"/>
      <c r="BH62" s="272"/>
      <c r="BI62" s="12"/>
      <c r="BJ62" s="52">
        <f t="shared" si="13"/>
      </c>
      <c r="BK62" s="59"/>
      <c r="BL62" s="352"/>
      <c r="BM62" s="42">
        <f>BR61</f>
        <v>2</v>
      </c>
      <c r="BN62" s="43" t="s">
        <v>343</v>
      </c>
      <c r="BO62" s="43">
        <f>BS61</f>
        <v>1</v>
      </c>
      <c r="BP62" s="44" t="s">
        <v>70</v>
      </c>
      <c r="BQ62" s="66"/>
      <c r="BR62" s="98"/>
      <c r="BS62" s="99"/>
      <c r="BT62" s="98"/>
      <c r="BU62" s="99"/>
      <c r="BV62" s="100"/>
      <c r="BW62" s="99"/>
      <c r="BX62" s="99"/>
      <c r="BY62" s="100"/>
      <c r="BZ62" s="67"/>
      <c r="CA62" s="67"/>
      <c r="CB62" s="66"/>
      <c r="CC62" s="66"/>
    </row>
    <row r="63" spans="1:81" ht="9" customHeight="1" thickBot="1" thickTop="1">
      <c r="A63" s="66"/>
      <c r="B63" s="223" t="s">
        <v>100</v>
      </c>
      <c r="C63" s="224" t="s">
        <v>99</v>
      </c>
      <c r="D63" s="387"/>
      <c r="E63" s="388"/>
      <c r="F63" s="388"/>
      <c r="G63" s="389"/>
      <c r="H63" s="191"/>
      <c r="I63" s="161">
        <v>13</v>
      </c>
      <c r="J63" s="161">
        <v>15</v>
      </c>
      <c r="K63" s="162">
        <v>15</v>
      </c>
      <c r="L63" s="3"/>
      <c r="M63" s="3"/>
      <c r="N63" s="3"/>
      <c r="O63" s="123"/>
      <c r="P63" s="123"/>
      <c r="Q63" s="16"/>
      <c r="R63" s="67"/>
      <c r="S63" s="124"/>
      <c r="T63" s="66"/>
      <c r="U63" s="66"/>
      <c r="V63" s="66"/>
      <c r="W63" s="66"/>
      <c r="X63" s="71"/>
      <c r="Y63" s="71"/>
      <c r="Z63" s="71"/>
      <c r="AA63" s="71"/>
      <c r="AB63" s="71"/>
      <c r="AC63" s="71"/>
      <c r="AD63" s="71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24" t="s">
        <v>243</v>
      </c>
      <c r="AV63" s="14" t="s">
        <v>337</v>
      </c>
      <c r="AW63" s="55">
        <f>IF(BK54="","",BK54)</f>
        <v>16</v>
      </c>
      <c r="AX63" s="52" t="str">
        <f t="shared" si="14"/>
        <v>-</v>
      </c>
      <c r="AY63" s="56">
        <f>IF(BI54="","",BI54)</f>
        <v>21</v>
      </c>
      <c r="AZ63" s="318" t="str">
        <f>IF(BL54="","",IF(BL54="○","×",IF(BL54="×","○")))</f>
        <v>×</v>
      </c>
      <c r="BA63" s="6">
        <f>IF(BK57="","",BK57)</f>
        <v>11</v>
      </c>
      <c r="BB63" s="57" t="str">
        <f t="shared" si="15"/>
        <v>-</v>
      </c>
      <c r="BC63" s="56">
        <f>IF(BI57="","",BI57)</f>
        <v>21</v>
      </c>
      <c r="BD63" s="318" t="str">
        <f>IF(BL57="","",IF(BL57="○","×",IF(BL57="×","○")))</f>
        <v>×</v>
      </c>
      <c r="BE63" s="35">
        <f>IF(BK60="","",BK60)</f>
        <v>10</v>
      </c>
      <c r="BF63" s="52" t="str">
        <f>IF(BE63="","","-")</f>
        <v>-</v>
      </c>
      <c r="BG63" s="61">
        <f>IF(BI60="","",BI60)</f>
        <v>21</v>
      </c>
      <c r="BH63" s="318" t="str">
        <f>IF(BL60="","",IF(BL60="○","×",IF(BL60="×","○")))</f>
        <v>×</v>
      </c>
      <c r="BI63" s="284"/>
      <c r="BJ63" s="276"/>
      <c r="BK63" s="276"/>
      <c r="BL63" s="397"/>
      <c r="BM63" s="273" t="s">
        <v>390</v>
      </c>
      <c r="BN63" s="274"/>
      <c r="BO63" s="274"/>
      <c r="BP63" s="275"/>
      <c r="BQ63" s="66"/>
      <c r="BR63" s="78"/>
      <c r="BS63" s="79"/>
      <c r="BT63" s="78"/>
      <c r="BU63" s="79"/>
      <c r="BV63" s="93"/>
      <c r="BW63" s="79"/>
      <c r="BX63" s="79"/>
      <c r="BY63" s="93"/>
      <c r="BZ63" s="67"/>
      <c r="CA63" s="67"/>
      <c r="CB63" s="66"/>
      <c r="CC63" s="66"/>
    </row>
    <row r="64" spans="1:81" ht="9" customHeight="1" thickTop="1">
      <c r="A64" s="66"/>
      <c r="B64" s="124"/>
      <c r="C64" s="124"/>
      <c r="D64" s="124"/>
      <c r="E64" s="124"/>
      <c r="F64" s="124"/>
      <c r="G64" s="124"/>
      <c r="H64" s="3"/>
      <c r="I64" s="3"/>
      <c r="J64" s="3"/>
      <c r="K64" s="40"/>
      <c r="L64" s="160"/>
      <c r="M64" s="191"/>
      <c r="N64" s="191"/>
      <c r="O64" s="239"/>
      <c r="P64" s="123"/>
      <c r="Q64" s="16"/>
      <c r="R64" s="16"/>
      <c r="S64" s="124"/>
      <c r="T64" s="66"/>
      <c r="U64" s="66"/>
      <c r="V64" s="66"/>
      <c r="W64" s="66"/>
      <c r="X64" s="71"/>
      <c r="Y64" s="71"/>
      <c r="Z64" s="71"/>
      <c r="AA64" s="71"/>
      <c r="AB64" s="71"/>
      <c r="AC64" s="71"/>
      <c r="AD64" s="71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18" t="s">
        <v>244</v>
      </c>
      <c r="AV64" s="5" t="s">
        <v>342</v>
      </c>
      <c r="AW64" s="55">
        <f>IF(BK55="","",BK55)</f>
        <v>5</v>
      </c>
      <c r="AX64" s="52" t="str">
        <f t="shared" si="14"/>
        <v>-</v>
      </c>
      <c r="AY64" s="56">
        <f>IF(BI55="","",BI55)</f>
        <v>21</v>
      </c>
      <c r="AZ64" s="319" t="str">
        <f>IF(BB61="","",BB61)</f>
        <v>-</v>
      </c>
      <c r="BA64" s="6">
        <f>IF(BK58="","",BK58)</f>
        <v>13</v>
      </c>
      <c r="BB64" s="52" t="str">
        <f t="shared" si="15"/>
        <v>-</v>
      </c>
      <c r="BC64" s="56">
        <f>IF(BI58="","",BI58)</f>
        <v>21</v>
      </c>
      <c r="BD64" s="319">
        <f>IF(BF61="","",BF61)</f>
      </c>
      <c r="BE64" s="6">
        <f>IF(BK61="","",BK61)</f>
        <v>17</v>
      </c>
      <c r="BF64" s="52" t="str">
        <f>IF(BE64="","","-")</f>
        <v>-</v>
      </c>
      <c r="BG64" s="56">
        <f>IF(BI61="","",BI61)</f>
        <v>21</v>
      </c>
      <c r="BH64" s="319" t="str">
        <f>IF(BJ61="","",BJ61)</f>
        <v>-</v>
      </c>
      <c r="BI64" s="267"/>
      <c r="BJ64" s="268"/>
      <c r="BK64" s="268"/>
      <c r="BL64" s="398"/>
      <c r="BM64" s="265"/>
      <c r="BN64" s="263"/>
      <c r="BO64" s="263"/>
      <c r="BP64" s="264"/>
      <c r="BQ64" s="66"/>
      <c r="BR64" s="98">
        <f>COUNTIF(AW63:BL65,"○")</f>
        <v>0</v>
      </c>
      <c r="BS64" s="99">
        <f>COUNTIF(AW63:BL65,"×")</f>
        <v>3</v>
      </c>
      <c r="BT64" s="95">
        <f>(IF((AW63&gt;AY63),1,0))+(IF((AW64&gt;AY64),1,0))+(IF((AW65&gt;AY65),1,0))+(IF((BA63&gt;BC63),1,0))+(IF((BA64&gt;BC64),1,0))+(IF((BA65&gt;BC65),1,0))+(IF((BE63&gt;BG63),1,0))+(IF((BE64&gt;BG64),1,0))+(IF((BE65&gt;BG65),1,0))+(IF((BI63&gt;BK63),1,0))+(IF((BI64&gt;BK64),1,0))+(IF((BI65&gt;BK65),1,0))</f>
        <v>0</v>
      </c>
      <c r="BU64" s="96">
        <f>(IF((AW63&lt;AY63),1,0))+(IF((AW64&lt;AY64),1,0))+(IF((AW65&lt;AY65),1,0))+(IF((BA63&lt;BC63),1,0))+(IF((BA64&lt;BC64),1,0))+(IF((BA65&lt;BC65),1,0))+(IF((BE63&lt;BG63),1,0))+(IF((BE64&lt;BG64),1,0))+(IF((BE65&lt;BG65),1,0))+(IF((BI63&lt;BK63),1,0))+(IF((BI64&lt;BK64),1,0))+(IF((BI65&lt;BK65),1,0))</f>
        <v>6</v>
      </c>
      <c r="BV64" s="97">
        <f>BT64-BU64</f>
        <v>-6</v>
      </c>
      <c r="BW64" s="99">
        <f>SUM(AW63:AW65,BA63:BA65,BE63:BE65,BI63:BI65)</f>
        <v>72</v>
      </c>
      <c r="BX64" s="99">
        <f>SUM(AY63:AY65,BC63:BC65,BG63:BG65,BK63:BK65)</f>
        <v>126</v>
      </c>
      <c r="BY64" s="100">
        <f>BW64-BX64</f>
        <v>-54</v>
      </c>
      <c r="BZ64" s="67"/>
      <c r="CA64" s="67"/>
      <c r="CB64" s="66"/>
      <c r="CC64" s="66"/>
    </row>
    <row r="65" spans="1:81" ht="9" customHeight="1" thickBot="1">
      <c r="A65" s="66"/>
      <c r="B65" s="122" t="s">
        <v>103</v>
      </c>
      <c r="C65" s="1" t="s">
        <v>99</v>
      </c>
      <c r="D65" s="402" t="s">
        <v>34</v>
      </c>
      <c r="E65" s="403"/>
      <c r="F65" s="403"/>
      <c r="G65" s="404"/>
      <c r="H65" s="21"/>
      <c r="I65" s="50">
        <v>15</v>
      </c>
      <c r="J65" s="50">
        <v>5</v>
      </c>
      <c r="K65" s="130">
        <v>6</v>
      </c>
      <c r="L65" s="17"/>
      <c r="M65" s="3"/>
      <c r="N65" s="3"/>
      <c r="O65" s="213"/>
      <c r="P65" s="123"/>
      <c r="Q65" s="3"/>
      <c r="R65" s="3"/>
      <c r="S65" s="124"/>
      <c r="T65" s="124" t="s">
        <v>42</v>
      </c>
      <c r="U65" s="66"/>
      <c r="V65" s="66"/>
      <c r="W65" s="66"/>
      <c r="X65" s="71"/>
      <c r="Y65" s="71"/>
      <c r="Z65" s="71"/>
      <c r="AA65" s="71"/>
      <c r="AB65" s="71"/>
      <c r="AC65" s="71"/>
      <c r="AD65" s="71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27"/>
      <c r="AV65" s="28" t="s">
        <v>169</v>
      </c>
      <c r="AW65" s="62">
        <f>IF(BK56="","",BK56)</f>
      </c>
      <c r="AX65" s="63">
        <f t="shared" si="14"/>
      </c>
      <c r="AY65" s="64">
        <f>IF(BI56="","",BI56)</f>
      </c>
      <c r="AZ65" s="408">
        <f>IF(BB62="","",BB62)</f>
      </c>
      <c r="BA65" s="65">
        <f>IF(BK59="","",BK59)</f>
      </c>
      <c r="BB65" s="63">
        <f t="shared" si="15"/>
      </c>
      <c r="BC65" s="64">
        <f>IF(BI59="","",BI59)</f>
      </c>
      <c r="BD65" s="408">
        <f>IF(BF62="","",BF62)</f>
      </c>
      <c r="BE65" s="65">
        <f>IF(BK62="","",BK62)</f>
      </c>
      <c r="BF65" s="63">
        <f>IF(BE65="","","-")</f>
      </c>
      <c r="BG65" s="64">
        <f>IF(BI62="","",BI62)</f>
      </c>
      <c r="BH65" s="408">
        <f>IF(BJ62="","",BJ62)</f>
      </c>
      <c r="BI65" s="399"/>
      <c r="BJ65" s="400"/>
      <c r="BK65" s="400"/>
      <c r="BL65" s="401"/>
      <c r="BM65" s="45">
        <f>BR64</f>
        <v>0</v>
      </c>
      <c r="BN65" s="46" t="s">
        <v>343</v>
      </c>
      <c r="BO65" s="46">
        <f>BS64</f>
        <v>3</v>
      </c>
      <c r="BP65" s="47" t="s">
        <v>70</v>
      </c>
      <c r="BQ65" s="66"/>
      <c r="BR65" s="116"/>
      <c r="BS65" s="117"/>
      <c r="BT65" s="116"/>
      <c r="BU65" s="117"/>
      <c r="BV65" s="118"/>
      <c r="BW65" s="117"/>
      <c r="BX65" s="117"/>
      <c r="BY65" s="118"/>
      <c r="BZ65" s="67"/>
      <c r="CA65" s="67"/>
      <c r="CB65" s="66"/>
      <c r="CC65" s="66"/>
    </row>
    <row r="66" spans="1:81" ht="9" customHeight="1" thickBot="1">
      <c r="A66" s="66"/>
      <c r="B66" s="125" t="s">
        <v>104</v>
      </c>
      <c r="C66" s="2" t="s">
        <v>99</v>
      </c>
      <c r="D66" s="405"/>
      <c r="E66" s="406"/>
      <c r="F66" s="406"/>
      <c r="G66" s="407"/>
      <c r="H66" s="3"/>
      <c r="I66" s="3"/>
      <c r="J66" s="3"/>
      <c r="K66" s="3"/>
      <c r="L66" s="3"/>
      <c r="M66" s="3"/>
      <c r="N66" s="3"/>
      <c r="O66" s="213"/>
      <c r="P66" s="181">
        <v>9</v>
      </c>
      <c r="Q66" s="49">
        <v>15</v>
      </c>
      <c r="R66" s="49">
        <v>15</v>
      </c>
      <c r="S66" s="124"/>
      <c r="T66" s="298" t="s">
        <v>404</v>
      </c>
      <c r="U66" s="299"/>
      <c r="V66" s="299"/>
      <c r="W66" s="299"/>
      <c r="X66" s="299"/>
      <c r="Y66" s="299" t="s">
        <v>405</v>
      </c>
      <c r="Z66" s="299"/>
      <c r="AA66" s="299"/>
      <c r="AB66" s="299"/>
      <c r="AC66" s="299"/>
      <c r="AD66" s="30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7"/>
      <c r="BS66" s="67"/>
      <c r="BT66" s="67"/>
      <c r="BU66" s="67"/>
      <c r="BW66" s="67"/>
      <c r="BX66" s="67"/>
      <c r="BY66" s="67"/>
      <c r="BZ66" s="67"/>
      <c r="CA66" s="67"/>
      <c r="CB66" s="66"/>
      <c r="CC66" s="66"/>
    </row>
    <row r="67" spans="1:81" ht="9" customHeight="1" thickTop="1">
      <c r="A67" s="66"/>
      <c r="B67" s="124"/>
      <c r="C67" s="124"/>
      <c r="D67" s="124"/>
      <c r="E67" s="124"/>
      <c r="F67" s="124"/>
      <c r="G67" s="124"/>
      <c r="H67" s="3"/>
      <c r="I67" s="3"/>
      <c r="J67" s="3"/>
      <c r="K67" s="3"/>
      <c r="L67" s="3"/>
      <c r="M67" s="3"/>
      <c r="N67" s="3"/>
      <c r="O67" s="214"/>
      <c r="P67" s="238">
        <v>15</v>
      </c>
      <c r="Q67" s="161">
        <v>12</v>
      </c>
      <c r="R67" s="161">
        <v>13</v>
      </c>
      <c r="S67" s="212"/>
      <c r="T67" s="301" t="s">
        <v>406</v>
      </c>
      <c r="U67" s="302"/>
      <c r="V67" s="302"/>
      <c r="W67" s="302"/>
      <c r="X67" s="302"/>
      <c r="Y67" s="302" t="s">
        <v>405</v>
      </c>
      <c r="Z67" s="302"/>
      <c r="AA67" s="302"/>
      <c r="AB67" s="302"/>
      <c r="AC67" s="302"/>
      <c r="AD67" s="303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6"/>
    </row>
    <row r="68" spans="1:81" ht="9" customHeight="1">
      <c r="A68" s="66"/>
      <c r="B68" s="122" t="s">
        <v>105</v>
      </c>
      <c r="C68" s="1" t="s">
        <v>107</v>
      </c>
      <c r="D68" s="402" t="s">
        <v>35</v>
      </c>
      <c r="E68" s="403"/>
      <c r="F68" s="403"/>
      <c r="G68" s="404"/>
      <c r="H68" s="3"/>
      <c r="I68" s="3"/>
      <c r="J68" s="3"/>
      <c r="K68" s="3"/>
      <c r="L68" s="3"/>
      <c r="M68" s="3"/>
      <c r="N68" s="3"/>
      <c r="O68" s="214"/>
      <c r="P68" s="123"/>
      <c r="Q68" s="3"/>
      <c r="R68" s="3"/>
      <c r="S68" s="123"/>
      <c r="T68" s="133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6"/>
    </row>
    <row r="69" spans="1:81" ht="9" customHeight="1">
      <c r="A69" s="66"/>
      <c r="B69" s="125" t="s">
        <v>106</v>
      </c>
      <c r="C69" s="2" t="s">
        <v>107</v>
      </c>
      <c r="D69" s="405"/>
      <c r="E69" s="406"/>
      <c r="F69" s="406"/>
      <c r="G69" s="407"/>
      <c r="H69" s="39"/>
      <c r="I69" s="129">
        <v>8</v>
      </c>
      <c r="J69" s="129">
        <v>12</v>
      </c>
      <c r="K69" s="135"/>
      <c r="L69" s="3"/>
      <c r="M69" s="3"/>
      <c r="N69" s="3"/>
      <c r="O69" s="214"/>
      <c r="P69" s="123"/>
      <c r="Q69" s="16"/>
      <c r="R69" s="16"/>
      <c r="S69" s="123"/>
      <c r="T69" s="136" t="s">
        <v>43</v>
      </c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6"/>
    </row>
    <row r="70" spans="1:81" ht="9" customHeight="1" thickBot="1">
      <c r="A70" s="66"/>
      <c r="B70" s="124"/>
      <c r="C70" s="123"/>
      <c r="D70" s="124"/>
      <c r="E70" s="124"/>
      <c r="F70" s="124"/>
      <c r="G70" s="124"/>
      <c r="H70" s="3"/>
      <c r="I70" s="3"/>
      <c r="J70" s="3"/>
      <c r="K70" s="40"/>
      <c r="L70" s="172"/>
      <c r="M70" s="171"/>
      <c r="N70" s="171"/>
      <c r="O70" s="240"/>
      <c r="P70" s="123"/>
      <c r="Q70" s="16"/>
      <c r="R70" s="16"/>
      <c r="S70" s="123"/>
      <c r="T70" s="298" t="s">
        <v>407</v>
      </c>
      <c r="U70" s="299"/>
      <c r="V70" s="299"/>
      <c r="W70" s="299"/>
      <c r="X70" s="299"/>
      <c r="Y70" s="299" t="s">
        <v>409</v>
      </c>
      <c r="Z70" s="299"/>
      <c r="AA70" s="299"/>
      <c r="AB70" s="299"/>
      <c r="AC70" s="299"/>
      <c r="AD70" s="300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6"/>
    </row>
    <row r="71" spans="1:81" ht="9" customHeight="1" thickBot="1" thickTop="1">
      <c r="A71" s="66"/>
      <c r="B71" s="122" t="s">
        <v>92</v>
      </c>
      <c r="C71" s="1" t="s">
        <v>408</v>
      </c>
      <c r="D71" s="402" t="s">
        <v>32</v>
      </c>
      <c r="E71" s="403"/>
      <c r="F71" s="403"/>
      <c r="G71" s="404"/>
      <c r="H71" s="172"/>
      <c r="I71" s="166">
        <v>15</v>
      </c>
      <c r="J71" s="166">
        <v>15</v>
      </c>
      <c r="K71" s="168"/>
      <c r="L71" s="3"/>
      <c r="M71" s="3"/>
      <c r="N71" s="3"/>
      <c r="O71" s="123"/>
      <c r="P71" s="123"/>
      <c r="Q71" s="16"/>
      <c r="R71" s="16"/>
      <c r="S71" s="123"/>
      <c r="T71" s="301" t="s">
        <v>410</v>
      </c>
      <c r="U71" s="302"/>
      <c r="V71" s="302"/>
      <c r="W71" s="302"/>
      <c r="X71" s="302"/>
      <c r="Y71" s="302" t="s">
        <v>409</v>
      </c>
      <c r="Z71" s="302"/>
      <c r="AA71" s="302"/>
      <c r="AB71" s="302"/>
      <c r="AC71" s="302"/>
      <c r="AD71" s="303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6"/>
      <c r="CA71" s="66"/>
      <c r="CB71" s="66"/>
      <c r="CC71" s="66"/>
    </row>
    <row r="72" spans="1:81" ht="9" customHeight="1" thickTop="1">
      <c r="A72" s="66"/>
      <c r="B72" s="125" t="s">
        <v>94</v>
      </c>
      <c r="C72" s="2" t="s">
        <v>408</v>
      </c>
      <c r="D72" s="405"/>
      <c r="E72" s="406"/>
      <c r="F72" s="406"/>
      <c r="G72" s="407"/>
      <c r="H72" s="67"/>
      <c r="I72" s="67"/>
      <c r="J72" s="67"/>
      <c r="K72" s="67"/>
      <c r="L72" s="16"/>
      <c r="M72" s="16"/>
      <c r="N72" s="16"/>
      <c r="O72" s="123"/>
      <c r="P72" s="123"/>
      <c r="Q72" s="16"/>
      <c r="R72" s="16"/>
      <c r="S72" s="123"/>
      <c r="T72" s="66"/>
      <c r="U72" s="66"/>
      <c r="V72" s="66"/>
      <c r="W72" s="66"/>
      <c r="X72" s="66"/>
      <c r="Y72" s="71"/>
      <c r="Z72" s="71"/>
      <c r="AA72" s="71"/>
      <c r="AB72" s="71"/>
      <c r="AC72" s="71"/>
      <c r="AD72" s="71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454" t="s">
        <v>7</v>
      </c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66"/>
      <c r="BY72" s="66"/>
      <c r="BZ72" s="66"/>
      <c r="CA72" s="66"/>
      <c r="CB72" s="66"/>
      <c r="CC72" s="66"/>
    </row>
    <row r="73" spans="1:81" ht="9" customHeight="1" thickBo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71"/>
      <c r="Z73" s="71"/>
      <c r="AA73" s="71"/>
      <c r="AB73" s="71"/>
      <c r="AC73" s="71"/>
      <c r="AD73" s="71"/>
      <c r="AE73" s="71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156"/>
      <c r="BY73" s="156"/>
      <c r="BZ73" s="156"/>
      <c r="CA73" s="156"/>
      <c r="CB73" s="156"/>
      <c r="CC73" s="66"/>
    </row>
    <row r="74" spans="1:81" ht="9" customHeight="1">
      <c r="A74" s="66"/>
      <c r="B74" s="338" t="s">
        <v>13</v>
      </c>
      <c r="C74" s="339"/>
      <c r="D74" s="342" t="str">
        <f>B76</f>
        <v>栗岡大樹</v>
      </c>
      <c r="E74" s="333"/>
      <c r="F74" s="333"/>
      <c r="G74" s="343"/>
      <c r="H74" s="332" t="str">
        <f>B79</f>
        <v>浮橋一弥</v>
      </c>
      <c r="I74" s="333"/>
      <c r="J74" s="333"/>
      <c r="K74" s="343"/>
      <c r="L74" s="332" t="str">
        <f>B82</f>
        <v>渡辺建夫</v>
      </c>
      <c r="M74" s="333"/>
      <c r="N74" s="333"/>
      <c r="O74" s="343"/>
      <c r="P74" s="332" t="str">
        <f>B85</f>
        <v>藤原清貴</v>
      </c>
      <c r="Q74" s="333"/>
      <c r="R74" s="333"/>
      <c r="S74" s="334"/>
      <c r="T74" s="335" t="s">
        <v>39</v>
      </c>
      <c r="U74" s="336"/>
      <c r="V74" s="336"/>
      <c r="W74" s="337"/>
      <c r="X74" s="66"/>
      <c r="Y74" s="316" t="s">
        <v>66</v>
      </c>
      <c r="Z74" s="317"/>
      <c r="AA74" s="316" t="s">
        <v>67</v>
      </c>
      <c r="AB74" s="390"/>
      <c r="AC74" s="317"/>
      <c r="AD74" s="391" t="s">
        <v>68</v>
      </c>
      <c r="AE74" s="392"/>
      <c r="AF74" s="393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156"/>
      <c r="BY74" s="156"/>
      <c r="BZ74" s="156"/>
      <c r="CA74" s="156"/>
      <c r="CB74" s="156"/>
      <c r="CC74" s="66"/>
    </row>
    <row r="75" spans="1:81" ht="9" customHeight="1" thickBot="1">
      <c r="A75" s="66"/>
      <c r="B75" s="340"/>
      <c r="C75" s="341"/>
      <c r="D75" s="344" t="str">
        <f>B77</f>
        <v>西本和亀</v>
      </c>
      <c r="E75" s="327"/>
      <c r="F75" s="327"/>
      <c r="G75" s="345"/>
      <c r="H75" s="326" t="str">
        <f>B80</f>
        <v>白石祐介</v>
      </c>
      <c r="I75" s="327"/>
      <c r="J75" s="327"/>
      <c r="K75" s="345"/>
      <c r="L75" s="326" t="str">
        <f>B83</f>
        <v>福岡正徒</v>
      </c>
      <c r="M75" s="327"/>
      <c r="N75" s="327"/>
      <c r="O75" s="345"/>
      <c r="P75" s="326" t="str">
        <f>B86</f>
        <v>濱岡直貴</v>
      </c>
      <c r="Q75" s="327"/>
      <c r="R75" s="327"/>
      <c r="S75" s="328"/>
      <c r="T75" s="329" t="s">
        <v>40</v>
      </c>
      <c r="U75" s="330"/>
      <c r="V75" s="330"/>
      <c r="W75" s="331"/>
      <c r="X75" s="66"/>
      <c r="Y75" s="80" t="s">
        <v>69</v>
      </c>
      <c r="Z75" s="81" t="s">
        <v>70</v>
      </c>
      <c r="AA75" s="80" t="s">
        <v>344</v>
      </c>
      <c r="AB75" s="81" t="s">
        <v>71</v>
      </c>
      <c r="AC75" s="82" t="s">
        <v>72</v>
      </c>
      <c r="AD75" s="81" t="s">
        <v>345</v>
      </c>
      <c r="AE75" s="81" t="s">
        <v>71</v>
      </c>
      <c r="AF75" s="82" t="s">
        <v>72</v>
      </c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221" t="s">
        <v>245</v>
      </c>
      <c r="AV75" s="222" t="s">
        <v>247</v>
      </c>
      <c r="AW75" s="384" t="s">
        <v>33</v>
      </c>
      <c r="AX75" s="385"/>
      <c r="AY75" s="385"/>
      <c r="AZ75" s="386"/>
      <c r="BA75" s="67"/>
      <c r="BB75" s="67"/>
      <c r="BC75" s="67"/>
      <c r="BD75" s="67"/>
      <c r="BE75" s="16"/>
      <c r="BF75" s="16"/>
      <c r="BG75" s="16"/>
      <c r="BH75" s="123"/>
      <c r="BI75" s="123"/>
      <c r="BJ75" s="16"/>
      <c r="BK75" s="67"/>
      <c r="BL75" s="124"/>
      <c r="BM75" s="66"/>
      <c r="BN75" s="66"/>
      <c r="BO75" s="66"/>
      <c r="BP75" s="66"/>
      <c r="BQ75" s="71"/>
      <c r="BR75" s="71"/>
      <c r="BS75" s="71"/>
      <c r="BT75" s="71"/>
      <c r="BU75" s="71"/>
      <c r="BV75" s="71"/>
      <c r="BW75" s="71"/>
      <c r="BX75" s="66"/>
      <c r="BY75" s="66"/>
      <c r="BZ75" s="66"/>
      <c r="CA75" s="66"/>
      <c r="CB75" s="66"/>
      <c r="CC75" s="66"/>
    </row>
    <row r="76" spans="1:81" ht="9" customHeight="1" thickBot="1" thickTop="1">
      <c r="A76" s="66"/>
      <c r="B76" s="4" t="s">
        <v>92</v>
      </c>
      <c r="C76" s="5" t="s">
        <v>317</v>
      </c>
      <c r="D76" s="251"/>
      <c r="E76" s="225"/>
      <c r="F76" s="225"/>
      <c r="G76" s="320"/>
      <c r="H76" s="6">
        <v>15</v>
      </c>
      <c r="I76" s="52" t="str">
        <f>IF(H76="","","-")</f>
        <v>-</v>
      </c>
      <c r="J76" s="56">
        <v>12</v>
      </c>
      <c r="K76" s="323" t="str">
        <f>IF(H76&lt;&gt;"",IF(H76&gt;J76,IF(H77&gt;J77,"○",IF(H78&gt;J78,"○","×")),IF(H77&gt;J77,IF(H78&gt;J78,"○","×"),"×")),"")</f>
        <v>○</v>
      </c>
      <c r="L76" s="6">
        <v>11</v>
      </c>
      <c r="M76" s="53" t="str">
        <f aca="true" t="shared" si="16" ref="M76:M81">IF(L76="","","-")</f>
        <v>-</v>
      </c>
      <c r="N76" s="286">
        <v>15</v>
      </c>
      <c r="O76" s="323" t="str">
        <f>IF(L76&lt;&gt;"",IF(L76&gt;N76,IF(L77&gt;N77,"○",IF(L78&gt;N78,"○","×")),IF(L77&gt;N77,IF(L78&gt;N78,"○","×"),"×")),"")</f>
        <v>×</v>
      </c>
      <c r="P76" s="287">
        <v>15</v>
      </c>
      <c r="Q76" s="53" t="str">
        <f aca="true" t="shared" si="17" ref="Q76:Q84">IF(P76="","","-")</f>
        <v>-</v>
      </c>
      <c r="R76" s="56">
        <v>9</v>
      </c>
      <c r="S76" s="369" t="str">
        <f>IF(P76&lt;&gt;"",IF(P76&gt;R76,IF(P77&gt;R77,"○",IF(P78&gt;R78,"○","×")),IF(P77&gt;R77,IF(P78&gt;R78,"○","×"),"×")),"")</f>
        <v>○</v>
      </c>
      <c r="T76" s="394" t="s">
        <v>371</v>
      </c>
      <c r="U76" s="395"/>
      <c r="V76" s="395"/>
      <c r="W76" s="396"/>
      <c r="X76" s="66"/>
      <c r="Y76" s="98"/>
      <c r="Z76" s="99"/>
      <c r="AA76" s="78"/>
      <c r="AB76" s="79"/>
      <c r="AC76" s="93"/>
      <c r="AD76" s="99"/>
      <c r="AE76" s="99"/>
      <c r="AF76" s="100"/>
      <c r="AG76" s="66"/>
      <c r="AH76" s="66"/>
      <c r="AI76" s="66"/>
      <c r="AJ76" s="66"/>
      <c r="AK76" s="66"/>
      <c r="AL76" s="66"/>
      <c r="AN76" s="66"/>
      <c r="AO76" s="66"/>
      <c r="AP76" s="66"/>
      <c r="AQ76" s="66"/>
      <c r="AR76" s="66"/>
      <c r="AS76" s="66"/>
      <c r="AT76" s="66"/>
      <c r="AU76" s="223" t="s">
        <v>246</v>
      </c>
      <c r="AV76" s="224" t="s">
        <v>247</v>
      </c>
      <c r="AW76" s="387"/>
      <c r="AX76" s="388"/>
      <c r="AY76" s="388"/>
      <c r="AZ76" s="389"/>
      <c r="BA76" s="191"/>
      <c r="BB76" s="161">
        <v>14</v>
      </c>
      <c r="BC76" s="161">
        <v>15</v>
      </c>
      <c r="BD76" s="162">
        <v>15</v>
      </c>
      <c r="BE76" s="3"/>
      <c r="BF76" s="3"/>
      <c r="BG76" s="3"/>
      <c r="BH76" s="123"/>
      <c r="BI76" s="123"/>
      <c r="BJ76" s="16"/>
      <c r="BK76" s="67"/>
      <c r="BL76" s="124"/>
      <c r="BM76" s="66"/>
      <c r="BN76" s="66"/>
      <c r="BO76" s="66"/>
      <c r="BP76" s="66"/>
      <c r="BQ76" s="71"/>
      <c r="BR76" s="71"/>
      <c r="BS76" s="71"/>
      <c r="BT76" s="71"/>
      <c r="BU76" s="71"/>
      <c r="BV76" s="71"/>
      <c r="BW76" s="71"/>
      <c r="BX76" s="66"/>
      <c r="BY76" s="66"/>
      <c r="BZ76" s="66"/>
      <c r="CA76" s="66"/>
      <c r="CB76" s="66"/>
      <c r="CC76" s="66"/>
    </row>
    <row r="77" spans="1:81" ht="9" customHeight="1" thickTop="1">
      <c r="A77" s="66"/>
      <c r="B77" s="4" t="s">
        <v>94</v>
      </c>
      <c r="C77" s="5" t="s">
        <v>318</v>
      </c>
      <c r="D77" s="321"/>
      <c r="E77" s="268"/>
      <c r="F77" s="268"/>
      <c r="G77" s="269"/>
      <c r="H77" s="6">
        <v>15</v>
      </c>
      <c r="I77" s="52" t="str">
        <f>IF(H77="","","-")</f>
        <v>-</v>
      </c>
      <c r="J77" s="288">
        <v>13</v>
      </c>
      <c r="K77" s="324"/>
      <c r="L77" s="6">
        <v>11</v>
      </c>
      <c r="M77" s="52" t="str">
        <f t="shared" si="16"/>
        <v>-</v>
      </c>
      <c r="N77" s="56">
        <v>15</v>
      </c>
      <c r="O77" s="324"/>
      <c r="P77" s="6">
        <v>15</v>
      </c>
      <c r="Q77" s="52" t="str">
        <f t="shared" si="17"/>
        <v>-</v>
      </c>
      <c r="R77" s="56">
        <v>9</v>
      </c>
      <c r="S77" s="351"/>
      <c r="T77" s="265"/>
      <c r="U77" s="263"/>
      <c r="V77" s="263"/>
      <c r="W77" s="264"/>
      <c r="X77" s="66"/>
      <c r="Y77" s="98">
        <f>COUNTIF(D76:S78,"○")</f>
        <v>2</v>
      </c>
      <c r="Z77" s="99">
        <f>COUNTIF(D76:S78,"×")</f>
        <v>1</v>
      </c>
      <c r="AA77" s="95">
        <f>(IF((D76&gt;F76),1,0))+(IF((D77&gt;F77),1,0))+(IF((D78&gt;F78),1,0))+(IF((H76&gt;J76),1,0))+(IF((H77&gt;J77),1,0))+(IF((H78&gt;J78),1,0))+(IF((L76&gt;N76),1,0))+(IF((L77&gt;N77),1,0))+(IF((L78&gt;N78),1,0))+(IF((P76&gt;R76),1,0))+(IF((P77&gt;R77),1,0))+(IF((P78&gt;R78),1,0))</f>
        <v>4</v>
      </c>
      <c r="AB77" s="96">
        <f>(IF((D76&lt;F76),1,0))+(IF((D77&lt;F77),1,0))+(IF((D78&lt;F78),1,0))+(IF((H76&lt;J76),1,0))+(IF((H77&lt;J77),1,0))+(IF((H78&lt;J78),1,0))+(IF((L76&lt;N76),1,0))+(IF((L77&lt;N77),1,0))+(IF((L78&lt;N78),1,0))+(IF((P76&lt;R76),1,0))+(IF((P77&lt;R77),1,0))+(IF((P78&lt;R78),1,0))</f>
        <v>2</v>
      </c>
      <c r="AC77" s="97">
        <f>AA77-AB77</f>
        <v>2</v>
      </c>
      <c r="AD77" s="99">
        <f>SUM(D76:D78,H76:H78,L76:L78,P76:P78)</f>
        <v>82</v>
      </c>
      <c r="AE77" s="99">
        <f>SUM(F76:F78,J76:J78,N76:N78,R76:R78)</f>
        <v>73</v>
      </c>
      <c r="AF77" s="100">
        <f>AD77-AE77</f>
        <v>9</v>
      </c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124"/>
      <c r="AV77" s="124"/>
      <c r="AW77" s="124"/>
      <c r="AX77" s="124"/>
      <c r="AY77" s="124"/>
      <c r="AZ77" s="124"/>
      <c r="BA77" s="3"/>
      <c r="BB77" s="3"/>
      <c r="BC77" s="3"/>
      <c r="BD77" s="3"/>
      <c r="BE77" s="164"/>
      <c r="BF77" s="191"/>
      <c r="BG77" s="191"/>
      <c r="BH77" s="243"/>
      <c r="BI77" s="169"/>
      <c r="BJ77" s="16"/>
      <c r="BK77" s="16"/>
      <c r="BL77" s="123"/>
      <c r="BM77" s="66"/>
      <c r="BN77" s="66"/>
      <c r="BO77" s="66"/>
      <c r="BP77" s="66"/>
      <c r="BQ77" s="71"/>
      <c r="BR77" s="71"/>
      <c r="BS77" s="71"/>
      <c r="BT77" s="71"/>
      <c r="BU77" s="71"/>
      <c r="BV77" s="71"/>
      <c r="BW77" s="71"/>
      <c r="BX77" s="66"/>
      <c r="BY77" s="66"/>
      <c r="BZ77" s="66"/>
      <c r="CA77" s="66"/>
      <c r="CB77" s="66"/>
      <c r="CC77" s="66"/>
    </row>
    <row r="78" spans="1:81" ht="9" customHeight="1">
      <c r="A78" s="66"/>
      <c r="B78" s="9"/>
      <c r="C78" s="10" t="s">
        <v>37</v>
      </c>
      <c r="D78" s="322"/>
      <c r="E78" s="271"/>
      <c r="F78" s="271"/>
      <c r="G78" s="272"/>
      <c r="H78" s="12"/>
      <c r="I78" s="52">
        <f>IF(H78="","","-")</f>
      </c>
      <c r="J78" s="59"/>
      <c r="K78" s="325"/>
      <c r="L78" s="12"/>
      <c r="M78" s="54">
        <f t="shared" si="16"/>
      </c>
      <c r="N78" s="59"/>
      <c r="O78" s="324"/>
      <c r="P78" s="12"/>
      <c r="Q78" s="54">
        <f t="shared" si="17"/>
      </c>
      <c r="R78" s="59"/>
      <c r="S78" s="351"/>
      <c r="T78" s="42">
        <f>Y77</f>
        <v>2</v>
      </c>
      <c r="U78" s="43" t="s">
        <v>343</v>
      </c>
      <c r="V78" s="43">
        <f>Z77</f>
        <v>1</v>
      </c>
      <c r="W78" s="44" t="s">
        <v>70</v>
      </c>
      <c r="X78" s="66"/>
      <c r="Y78" s="98"/>
      <c r="Z78" s="99"/>
      <c r="AA78" s="98"/>
      <c r="AB78" s="99"/>
      <c r="AC78" s="100"/>
      <c r="AD78" s="99"/>
      <c r="AE78" s="99"/>
      <c r="AF78" s="100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122" t="s">
        <v>65</v>
      </c>
      <c r="AV78" s="1" t="s">
        <v>261</v>
      </c>
      <c r="AW78" s="402" t="s">
        <v>34</v>
      </c>
      <c r="AX78" s="403"/>
      <c r="AY78" s="403"/>
      <c r="AZ78" s="404"/>
      <c r="BA78" s="21"/>
      <c r="BB78" s="50">
        <v>16</v>
      </c>
      <c r="BC78" s="50">
        <v>5</v>
      </c>
      <c r="BD78" s="130">
        <v>4</v>
      </c>
      <c r="BE78" s="17"/>
      <c r="BF78" s="3"/>
      <c r="BG78" s="3"/>
      <c r="BH78" s="123"/>
      <c r="BI78" s="169"/>
      <c r="BJ78" s="3"/>
      <c r="BK78" s="3"/>
      <c r="BL78" s="123"/>
      <c r="BM78" s="124" t="s">
        <v>29</v>
      </c>
      <c r="BN78" s="66"/>
      <c r="BO78" s="66"/>
      <c r="BP78" s="66"/>
      <c r="BQ78" s="71"/>
      <c r="BR78" s="71"/>
      <c r="BS78" s="71"/>
      <c r="BT78" s="71"/>
      <c r="BU78" s="71"/>
      <c r="BV78" s="71"/>
      <c r="BW78" s="71"/>
      <c r="BX78" s="66"/>
      <c r="BY78" s="66"/>
      <c r="BZ78" s="66"/>
      <c r="CA78" s="66"/>
      <c r="CB78" s="66"/>
      <c r="CC78" s="66"/>
    </row>
    <row r="79" spans="1:81" ht="9" customHeight="1" thickBot="1">
      <c r="A79" s="66"/>
      <c r="B79" s="4" t="s">
        <v>95</v>
      </c>
      <c r="C79" s="14" t="s">
        <v>96</v>
      </c>
      <c r="D79" s="55">
        <f>IF(J76="","",J76)</f>
        <v>12</v>
      </c>
      <c r="E79" s="52" t="str">
        <f aca="true" t="shared" si="18" ref="E79:E87">IF(D79="","","-")</f>
        <v>-</v>
      </c>
      <c r="F79" s="56">
        <f>IF(H76="","",H76)</f>
        <v>15</v>
      </c>
      <c r="G79" s="318" t="str">
        <f>IF(K76="","",IF(K76="○","×",IF(K76="×","○")))</f>
        <v>×</v>
      </c>
      <c r="H79" s="284"/>
      <c r="I79" s="276"/>
      <c r="J79" s="276"/>
      <c r="K79" s="266"/>
      <c r="L79" s="6">
        <v>12</v>
      </c>
      <c r="M79" s="52" t="str">
        <f t="shared" si="16"/>
        <v>-</v>
      </c>
      <c r="N79" s="56">
        <v>15</v>
      </c>
      <c r="O79" s="368" t="str">
        <f>IF(L79&lt;&gt;"",IF(L79&gt;N79,IF(L80&gt;N80,"○",IF(L81&gt;N81,"○","×")),IF(L80&gt;N80,IF(L81&gt;N81,"○","×"),"×")),"")</f>
        <v>×</v>
      </c>
      <c r="P79" s="6">
        <v>16</v>
      </c>
      <c r="Q79" s="52" t="str">
        <f t="shared" si="17"/>
        <v>-</v>
      </c>
      <c r="R79" s="56">
        <v>14</v>
      </c>
      <c r="S79" s="353" t="str">
        <f>IF(P79&lt;&gt;"",IF(P79&gt;R79,IF(P80&gt;R80,"○",IF(P81&gt;R81,"○","×")),IF(P80&gt;R80,IF(P81&gt;R81,"○","×"),"×")),"")</f>
        <v>○</v>
      </c>
      <c r="T79" s="273" t="s">
        <v>372</v>
      </c>
      <c r="U79" s="274"/>
      <c r="V79" s="274"/>
      <c r="W79" s="275"/>
      <c r="X79" s="66"/>
      <c r="Y79" s="78"/>
      <c r="Z79" s="79"/>
      <c r="AA79" s="78"/>
      <c r="AB79" s="79"/>
      <c r="AC79" s="93"/>
      <c r="AD79" s="79"/>
      <c r="AE79" s="79"/>
      <c r="AF79" s="93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125" t="s">
        <v>260</v>
      </c>
      <c r="AV79" s="2" t="s">
        <v>261</v>
      </c>
      <c r="AW79" s="405"/>
      <c r="AX79" s="406"/>
      <c r="AY79" s="406"/>
      <c r="AZ79" s="407"/>
      <c r="BA79" s="3"/>
      <c r="BB79" s="3"/>
      <c r="BC79" s="3"/>
      <c r="BD79" s="3"/>
      <c r="BE79" s="3"/>
      <c r="BF79" s="3"/>
      <c r="BG79" s="3"/>
      <c r="BH79" s="123"/>
      <c r="BI79" s="241">
        <v>15</v>
      </c>
      <c r="BJ79" s="166">
        <v>19</v>
      </c>
      <c r="BK79" s="171"/>
      <c r="BL79" s="170"/>
      <c r="BM79" s="298" t="s">
        <v>466</v>
      </c>
      <c r="BN79" s="299"/>
      <c r="BO79" s="299"/>
      <c r="BP79" s="299"/>
      <c r="BQ79" s="299"/>
      <c r="BR79" s="299" t="s">
        <v>391</v>
      </c>
      <c r="BS79" s="299"/>
      <c r="BT79" s="299"/>
      <c r="BU79" s="299"/>
      <c r="BV79" s="299"/>
      <c r="BW79" s="300"/>
      <c r="BX79" s="66"/>
      <c r="BY79" s="66"/>
      <c r="BZ79" s="66"/>
      <c r="CA79" s="66"/>
      <c r="CB79" s="66"/>
      <c r="CC79" s="66"/>
    </row>
    <row r="80" spans="1:81" ht="9" customHeight="1" thickTop="1">
      <c r="A80" s="66"/>
      <c r="B80" s="4" t="s">
        <v>97</v>
      </c>
      <c r="C80" s="5" t="s">
        <v>96</v>
      </c>
      <c r="D80" s="55">
        <f>IF(J77="","",J77)</f>
        <v>13</v>
      </c>
      <c r="E80" s="52" t="str">
        <f t="shared" si="18"/>
        <v>-</v>
      </c>
      <c r="F80" s="56">
        <f>IF(H77="","",H77)</f>
        <v>15</v>
      </c>
      <c r="G80" s="319" t="str">
        <f>IF(I77="","",I77)</f>
        <v>-</v>
      </c>
      <c r="H80" s="267"/>
      <c r="I80" s="268"/>
      <c r="J80" s="268"/>
      <c r="K80" s="269"/>
      <c r="L80" s="6">
        <v>5</v>
      </c>
      <c r="M80" s="52" t="str">
        <f t="shared" si="16"/>
        <v>-</v>
      </c>
      <c r="N80" s="56">
        <v>15</v>
      </c>
      <c r="O80" s="324"/>
      <c r="P80" s="6">
        <v>10</v>
      </c>
      <c r="Q80" s="52" t="str">
        <f t="shared" si="17"/>
        <v>-</v>
      </c>
      <c r="R80" s="56">
        <v>15</v>
      </c>
      <c r="S80" s="351"/>
      <c r="T80" s="265"/>
      <c r="U80" s="263"/>
      <c r="V80" s="263"/>
      <c r="W80" s="264"/>
      <c r="X80" s="66"/>
      <c r="Y80" s="98">
        <f>COUNTIF(D79:S81,"○")</f>
        <v>1</v>
      </c>
      <c r="Z80" s="99">
        <f>COUNTIF(D79:S81,"×")</f>
        <v>2</v>
      </c>
      <c r="AA80" s="95">
        <f>(IF((D79&gt;F79),1,0))+(IF((D80&gt;F80),1,0))+(IF((D81&gt;F81),1,0))+(IF((H79&gt;J79),1,0))+(IF((H80&gt;J80),1,0))+(IF((H81&gt;J81),1,0))+(IF((L79&gt;N79),1,0))+(IF((L80&gt;N80),1,0))+(IF((L81&gt;N81),1,0))+(IF((P79&gt;R79),1,0))+(IF((P80&gt;R80),1,0))+(IF((P81&gt;R81),1,0))</f>
        <v>2</v>
      </c>
      <c r="AB80" s="96">
        <f>(IF((D79&lt;F79),1,0))+(IF((D80&lt;F80),1,0))+(IF((D81&lt;F81),1,0))+(IF((H79&lt;J79),1,0))+(IF((H80&lt;J80),1,0))+(IF((H81&lt;J81),1,0))+(IF((L79&lt;N79),1,0))+(IF((L80&lt;N80),1,0))+(IF((L81&lt;N81),1,0))+(IF((P79&lt;R79),1,0))+(IF((P80&lt;R80),1,0))+(IF((P81&lt;R81),1,0))</f>
        <v>5</v>
      </c>
      <c r="AC80" s="97">
        <f>AA80-AB80</f>
        <v>-3</v>
      </c>
      <c r="AD80" s="99">
        <f>SUM(D79:D81,H79:H81,L79:L81,P79:P81)</f>
        <v>83</v>
      </c>
      <c r="AE80" s="99">
        <f>SUM(F79:F81,J79:J81,N79:N81,R79:R81)</f>
        <v>99</v>
      </c>
      <c r="AF80" s="100">
        <f>AD80-AE80</f>
        <v>-16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124"/>
      <c r="AV80" s="124"/>
      <c r="AW80" s="124"/>
      <c r="AX80" s="124"/>
      <c r="AY80" s="124"/>
      <c r="AZ80" s="124"/>
      <c r="BA80" s="3"/>
      <c r="BB80" s="3"/>
      <c r="BC80" s="3"/>
      <c r="BD80" s="3"/>
      <c r="BE80" s="3"/>
      <c r="BF80" s="3"/>
      <c r="BG80" s="3"/>
      <c r="BH80" s="131"/>
      <c r="BI80" s="242">
        <v>7</v>
      </c>
      <c r="BJ80" s="49">
        <v>9</v>
      </c>
      <c r="BK80" s="3"/>
      <c r="BL80" s="131"/>
      <c r="BM80" s="301" t="s">
        <v>392</v>
      </c>
      <c r="BN80" s="302"/>
      <c r="BO80" s="302"/>
      <c r="BP80" s="302"/>
      <c r="BQ80" s="302"/>
      <c r="BR80" s="302" t="s">
        <v>391</v>
      </c>
      <c r="BS80" s="302"/>
      <c r="BT80" s="302"/>
      <c r="BU80" s="302"/>
      <c r="BV80" s="302"/>
      <c r="BW80" s="303"/>
      <c r="BX80" s="66"/>
      <c r="BY80" s="66"/>
      <c r="BZ80" s="66"/>
      <c r="CA80" s="66"/>
      <c r="CB80" s="66"/>
      <c r="CC80" s="66"/>
    </row>
    <row r="81" spans="1:81" ht="9" customHeight="1" thickBot="1">
      <c r="A81" s="66"/>
      <c r="B81" s="9"/>
      <c r="C81" s="20" t="s">
        <v>19</v>
      </c>
      <c r="D81" s="58">
        <f>IF(J78="","",J78)</f>
      </c>
      <c r="E81" s="52">
        <f t="shared" si="18"/>
      </c>
      <c r="F81" s="59">
        <f>IF(H78="","",H78)</f>
      </c>
      <c r="G81" s="283">
        <f>IF(I78="","",I78)</f>
      </c>
      <c r="H81" s="270"/>
      <c r="I81" s="271"/>
      <c r="J81" s="271"/>
      <c r="K81" s="272"/>
      <c r="L81" s="12"/>
      <c r="M81" s="52">
        <f t="shared" si="16"/>
      </c>
      <c r="N81" s="59"/>
      <c r="O81" s="325"/>
      <c r="P81" s="12">
        <v>15</v>
      </c>
      <c r="Q81" s="54" t="str">
        <f t="shared" si="17"/>
        <v>-</v>
      </c>
      <c r="R81" s="59">
        <v>10</v>
      </c>
      <c r="S81" s="352"/>
      <c r="T81" s="42">
        <f>Y80</f>
        <v>1</v>
      </c>
      <c r="U81" s="43" t="s">
        <v>343</v>
      </c>
      <c r="V81" s="43">
        <f>Z80</f>
        <v>2</v>
      </c>
      <c r="W81" s="44" t="s">
        <v>70</v>
      </c>
      <c r="X81" s="66"/>
      <c r="Y81" s="116"/>
      <c r="Z81" s="117"/>
      <c r="AA81" s="116"/>
      <c r="AB81" s="117"/>
      <c r="AC81" s="118"/>
      <c r="AD81" s="117"/>
      <c r="AE81" s="117"/>
      <c r="AF81" s="118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122" t="s">
        <v>257</v>
      </c>
      <c r="AV81" s="1" t="s">
        <v>259</v>
      </c>
      <c r="AW81" s="402" t="s">
        <v>35</v>
      </c>
      <c r="AX81" s="403"/>
      <c r="AY81" s="403"/>
      <c r="AZ81" s="404"/>
      <c r="BA81" s="3"/>
      <c r="BB81" s="3"/>
      <c r="BC81" s="3"/>
      <c r="BD81" s="3"/>
      <c r="BE81" s="3"/>
      <c r="BF81" s="3"/>
      <c r="BG81" s="3"/>
      <c r="BH81" s="131"/>
      <c r="BI81" s="123"/>
      <c r="BJ81" s="3"/>
      <c r="BK81" s="3"/>
      <c r="BL81" s="123"/>
      <c r="BM81" s="133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66"/>
      <c r="BY81" s="66"/>
      <c r="BZ81" s="66"/>
      <c r="CA81" s="66"/>
      <c r="CB81" s="66"/>
      <c r="CC81" s="66"/>
    </row>
    <row r="82" spans="1:81" ht="9" customHeight="1" thickTop="1">
      <c r="A82" s="66"/>
      <c r="B82" s="18" t="s">
        <v>98</v>
      </c>
      <c r="C82" s="5" t="s">
        <v>99</v>
      </c>
      <c r="D82" s="55">
        <f>IF(N76="","",N76)</f>
        <v>15</v>
      </c>
      <c r="E82" s="57" t="str">
        <f t="shared" si="18"/>
        <v>-</v>
      </c>
      <c r="F82" s="56">
        <f>IF(L76="","",L76)</f>
        <v>11</v>
      </c>
      <c r="G82" s="318" t="str">
        <f>IF(O76="","",IF(O76="○","×",IF(O76="×","○")))</f>
        <v>○</v>
      </c>
      <c r="H82" s="6">
        <f>IF(N79="","",N79)</f>
        <v>15</v>
      </c>
      <c r="I82" s="52" t="str">
        <f aca="true" t="shared" si="19" ref="I82:I87">IF(H82="","","-")</f>
        <v>-</v>
      </c>
      <c r="J82" s="56">
        <f>IF(L79="","",L79)</f>
        <v>12</v>
      </c>
      <c r="K82" s="318" t="str">
        <f>IF(O79="","",IF(O79="○","×",IF(O79="×","○")))</f>
        <v>○</v>
      </c>
      <c r="L82" s="284"/>
      <c r="M82" s="276"/>
      <c r="N82" s="276"/>
      <c r="O82" s="266"/>
      <c r="P82" s="6">
        <v>15</v>
      </c>
      <c r="Q82" s="52" t="str">
        <f t="shared" si="17"/>
        <v>-</v>
      </c>
      <c r="R82" s="56">
        <v>10</v>
      </c>
      <c r="S82" s="351" t="str">
        <f>IF(P82&lt;&gt;"",IF(P82&gt;R82,IF(P83&gt;R83,"○",IF(P84&gt;R84,"○","×")),IF(P83&gt;R83,IF(P84&gt;R84,"○","×"),"×")),"")</f>
        <v>○</v>
      </c>
      <c r="T82" s="273" t="s">
        <v>370</v>
      </c>
      <c r="U82" s="274"/>
      <c r="V82" s="274"/>
      <c r="W82" s="275"/>
      <c r="X82" s="66"/>
      <c r="Y82" s="98"/>
      <c r="Z82" s="99"/>
      <c r="AA82" s="98"/>
      <c r="AB82" s="99"/>
      <c r="AC82" s="100"/>
      <c r="AD82" s="99"/>
      <c r="AE82" s="99"/>
      <c r="AF82" s="100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125" t="s">
        <v>258</v>
      </c>
      <c r="AV82" s="2" t="s">
        <v>259</v>
      </c>
      <c r="AW82" s="405"/>
      <c r="AX82" s="406"/>
      <c r="AY82" s="406"/>
      <c r="AZ82" s="407"/>
      <c r="BA82" s="160"/>
      <c r="BB82" s="161">
        <v>15</v>
      </c>
      <c r="BC82" s="161">
        <v>15</v>
      </c>
      <c r="BD82" s="162"/>
      <c r="BE82" s="3"/>
      <c r="BF82" s="3"/>
      <c r="BG82" s="3"/>
      <c r="BH82" s="131"/>
      <c r="BI82" s="123"/>
      <c r="BJ82" s="16"/>
      <c r="BK82" s="16"/>
      <c r="BL82" s="123"/>
      <c r="BM82" s="136" t="s">
        <v>30</v>
      </c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66"/>
      <c r="BY82" s="66"/>
      <c r="BZ82" s="66"/>
      <c r="CA82" s="66"/>
      <c r="CB82" s="66"/>
      <c r="CC82" s="66"/>
    </row>
    <row r="83" spans="1:81" ht="9" customHeight="1" thickBot="1">
      <c r="A83" s="66"/>
      <c r="B83" s="18" t="s">
        <v>100</v>
      </c>
      <c r="C83" s="5" t="s">
        <v>99</v>
      </c>
      <c r="D83" s="55">
        <f>IF(N77="","",N77)</f>
        <v>15</v>
      </c>
      <c r="E83" s="52" t="str">
        <f t="shared" si="18"/>
        <v>-</v>
      </c>
      <c r="F83" s="56">
        <f>IF(L77="","",L77)</f>
        <v>11</v>
      </c>
      <c r="G83" s="319">
        <f>IF(I80="","",I80)</f>
      </c>
      <c r="H83" s="6">
        <f>IF(N80="","",N80)</f>
        <v>15</v>
      </c>
      <c r="I83" s="52" t="str">
        <f t="shared" si="19"/>
        <v>-</v>
      </c>
      <c r="J83" s="56">
        <f>IF(L80="","",L80)</f>
        <v>5</v>
      </c>
      <c r="K83" s="319" t="str">
        <f>IF(M80="","",M80)</f>
        <v>-</v>
      </c>
      <c r="L83" s="267"/>
      <c r="M83" s="268"/>
      <c r="N83" s="268"/>
      <c r="O83" s="269"/>
      <c r="P83" s="6">
        <v>15</v>
      </c>
      <c r="Q83" s="52" t="str">
        <f t="shared" si="17"/>
        <v>-</v>
      </c>
      <c r="R83" s="56">
        <v>4</v>
      </c>
      <c r="S83" s="351"/>
      <c r="T83" s="265"/>
      <c r="U83" s="263"/>
      <c r="V83" s="263"/>
      <c r="W83" s="264"/>
      <c r="X83" s="66"/>
      <c r="Y83" s="98">
        <f>COUNTIF(D82:S84,"○")</f>
        <v>3</v>
      </c>
      <c r="Z83" s="99">
        <f>COUNTIF(D82:S84,"×")</f>
        <v>0</v>
      </c>
      <c r="AA83" s="95">
        <f>(IF((D82&gt;F82),1,0))+(IF((D83&gt;F83),1,0))+(IF((D84&gt;F84),1,0))+(IF((H82&gt;J82),1,0))+(IF((H83&gt;J83),1,0))+(IF((H84&gt;J84),1,0))+(IF((L82&gt;N82),1,0))+(IF((L83&gt;N83),1,0))+(IF((L84&gt;N84),1,0))+(IF((P82&gt;R82),1,0))+(IF((P83&gt;R83),1,0))+(IF((P84&gt;R84),1,0))</f>
        <v>6</v>
      </c>
      <c r="AB83" s="96">
        <f>(IF((D82&lt;F82),1,0))+(IF((D83&lt;F83),1,0))+(IF((D84&lt;F84),1,0))+(IF((H82&lt;J82),1,0))+(IF((H83&lt;J83),1,0))+(IF((H84&lt;J84),1,0))+(IF((L82&lt;N82),1,0))+(IF((L83&lt;N83),1,0))+(IF((L84&lt;N84),1,0))+(IF((P82&lt;R82),1,0))+(IF((P83&lt;R83),1,0))+(IF((P84&lt;R84),1,0))</f>
        <v>0</v>
      </c>
      <c r="AC83" s="97">
        <f>AA83-AB83</f>
        <v>6</v>
      </c>
      <c r="AD83" s="99">
        <f>SUM(D82:D84,H82:H84,L82:L84,P82:P84)</f>
        <v>90</v>
      </c>
      <c r="AE83" s="99">
        <f>SUM(F82:F84,J82:J84,N82:N84,R82:R84)</f>
        <v>53</v>
      </c>
      <c r="AF83" s="100">
        <f>AD83-AE83</f>
        <v>37</v>
      </c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124"/>
      <c r="AV83" s="123"/>
      <c r="AW83" s="124"/>
      <c r="AX83" s="124"/>
      <c r="AY83" s="124"/>
      <c r="AZ83" s="124"/>
      <c r="BA83" s="3"/>
      <c r="BB83" s="3"/>
      <c r="BC83" s="3"/>
      <c r="BD83" s="3"/>
      <c r="BE83" s="165"/>
      <c r="BF83" s="171"/>
      <c r="BG83" s="171"/>
      <c r="BH83" s="244"/>
      <c r="BI83" s="123"/>
      <c r="BJ83" s="16"/>
      <c r="BK83" s="16"/>
      <c r="BL83" s="123"/>
      <c r="BM83" s="298" t="s">
        <v>393</v>
      </c>
      <c r="BN83" s="299"/>
      <c r="BO83" s="299"/>
      <c r="BP83" s="299"/>
      <c r="BQ83" s="299"/>
      <c r="BR83" s="299" t="s">
        <v>394</v>
      </c>
      <c r="BS83" s="299"/>
      <c r="BT83" s="299"/>
      <c r="BU83" s="299"/>
      <c r="BV83" s="299"/>
      <c r="BW83" s="300"/>
      <c r="BX83" s="66"/>
      <c r="BY83" s="66"/>
      <c r="BZ83" s="66"/>
      <c r="CA83" s="66"/>
      <c r="CB83" s="66"/>
      <c r="CC83" s="66"/>
    </row>
    <row r="84" spans="1:81" ht="9" customHeight="1" thickTop="1">
      <c r="A84" s="66"/>
      <c r="B84" s="9"/>
      <c r="C84" s="10" t="s">
        <v>55</v>
      </c>
      <c r="D84" s="58">
        <f>IF(N78="","",N78)</f>
      </c>
      <c r="E84" s="54">
        <f t="shared" si="18"/>
      </c>
      <c r="F84" s="59">
        <f>IF(L78="","",L78)</f>
      </c>
      <c r="G84" s="283">
        <f>IF(I81="","",I81)</f>
      </c>
      <c r="H84" s="12">
        <f>IF(N81="","",N81)</f>
      </c>
      <c r="I84" s="52">
        <f t="shared" si="19"/>
      </c>
      <c r="J84" s="59">
        <f>IF(L81="","",L81)</f>
      </c>
      <c r="K84" s="283">
        <f>IF(M81="","",M81)</f>
      </c>
      <c r="L84" s="270"/>
      <c r="M84" s="271"/>
      <c r="N84" s="271"/>
      <c r="O84" s="272"/>
      <c r="P84" s="12"/>
      <c r="Q84" s="52">
        <f t="shared" si="17"/>
      </c>
      <c r="R84" s="59"/>
      <c r="S84" s="352"/>
      <c r="T84" s="42">
        <f>Y83</f>
        <v>3</v>
      </c>
      <c r="U84" s="43" t="s">
        <v>343</v>
      </c>
      <c r="V84" s="43">
        <f>Z83</f>
        <v>0</v>
      </c>
      <c r="W84" s="44" t="s">
        <v>70</v>
      </c>
      <c r="X84" s="66"/>
      <c r="Y84" s="98"/>
      <c r="Z84" s="99"/>
      <c r="AA84" s="98"/>
      <c r="AB84" s="99"/>
      <c r="AC84" s="100"/>
      <c r="AD84" s="99"/>
      <c r="AE84" s="99"/>
      <c r="AF84" s="100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122" t="s">
        <v>253</v>
      </c>
      <c r="AV84" s="1" t="s">
        <v>36</v>
      </c>
      <c r="AW84" s="402" t="s">
        <v>32</v>
      </c>
      <c r="AX84" s="403"/>
      <c r="AY84" s="403"/>
      <c r="AZ84" s="404"/>
      <c r="BA84" s="11"/>
      <c r="BB84" s="50">
        <v>13</v>
      </c>
      <c r="BC84" s="50">
        <v>12</v>
      </c>
      <c r="BD84" s="130"/>
      <c r="BE84" s="3"/>
      <c r="BF84" s="3"/>
      <c r="BG84" s="3"/>
      <c r="BH84" s="123"/>
      <c r="BI84" s="123"/>
      <c r="BJ84" s="16"/>
      <c r="BK84" s="16"/>
      <c r="BL84" s="123"/>
      <c r="BM84" s="301" t="s">
        <v>395</v>
      </c>
      <c r="BN84" s="302"/>
      <c r="BO84" s="302"/>
      <c r="BP84" s="302"/>
      <c r="BQ84" s="302"/>
      <c r="BR84" s="302" t="s">
        <v>394</v>
      </c>
      <c r="BS84" s="302"/>
      <c r="BT84" s="302"/>
      <c r="BU84" s="302"/>
      <c r="BV84" s="302"/>
      <c r="BW84" s="303"/>
      <c r="BX84" s="66"/>
      <c r="BY84" s="66"/>
      <c r="BZ84" s="66"/>
      <c r="CA84" s="66"/>
      <c r="CB84" s="66"/>
      <c r="CC84" s="66"/>
    </row>
    <row r="85" spans="1:81" ht="9" customHeight="1">
      <c r="A85" s="66"/>
      <c r="B85" s="24" t="s">
        <v>101</v>
      </c>
      <c r="C85" s="14" t="s">
        <v>319</v>
      </c>
      <c r="D85" s="55">
        <f>IF(R76="","",R76)</f>
        <v>9</v>
      </c>
      <c r="E85" s="52" t="str">
        <f t="shared" si="18"/>
        <v>-</v>
      </c>
      <c r="F85" s="56">
        <f>IF(P76="","",P76)</f>
        <v>15</v>
      </c>
      <c r="G85" s="318" t="str">
        <f>IF(S76="","",IF(S76="○","×",IF(S76="×","○")))</f>
        <v>×</v>
      </c>
      <c r="H85" s="6">
        <f>IF(R79="","",R79)</f>
        <v>14</v>
      </c>
      <c r="I85" s="57" t="str">
        <f t="shared" si="19"/>
        <v>-</v>
      </c>
      <c r="J85" s="56">
        <f>IF(P79="","",P79)</f>
        <v>16</v>
      </c>
      <c r="K85" s="318" t="str">
        <f>IF(S79="","",IF(S79="○","×",IF(S79="×","○")))</f>
        <v>×</v>
      </c>
      <c r="L85" s="35">
        <f>IF(R82="","",R82)</f>
        <v>10</v>
      </c>
      <c r="M85" s="52" t="str">
        <f>IF(L85="","","-")</f>
        <v>-</v>
      </c>
      <c r="N85" s="61">
        <f>IF(P82="","",P82)</f>
        <v>15</v>
      </c>
      <c r="O85" s="318" t="str">
        <f>IF(S82="","",IF(S82="○","×",IF(S82="×","○")))</f>
        <v>×</v>
      </c>
      <c r="P85" s="284"/>
      <c r="Q85" s="276"/>
      <c r="R85" s="276"/>
      <c r="S85" s="397"/>
      <c r="T85" s="273" t="s">
        <v>373</v>
      </c>
      <c r="U85" s="274"/>
      <c r="V85" s="274"/>
      <c r="W85" s="275"/>
      <c r="X85" s="66"/>
      <c r="Y85" s="78"/>
      <c r="Z85" s="79"/>
      <c r="AA85" s="78"/>
      <c r="AB85" s="79"/>
      <c r="AC85" s="93"/>
      <c r="AD85" s="79"/>
      <c r="AE85" s="79"/>
      <c r="AF85" s="93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125" t="s">
        <v>254</v>
      </c>
      <c r="AV85" s="2" t="s">
        <v>36</v>
      </c>
      <c r="AW85" s="405"/>
      <c r="AX85" s="406"/>
      <c r="AY85" s="406"/>
      <c r="AZ85" s="407"/>
      <c r="BA85" s="67"/>
      <c r="BB85" s="67"/>
      <c r="BC85" s="67"/>
      <c r="BD85" s="67"/>
      <c r="BE85" s="16"/>
      <c r="BF85" s="16"/>
      <c r="BG85" s="16"/>
      <c r="BH85" s="123"/>
      <c r="BI85" s="123"/>
      <c r="BJ85" s="16"/>
      <c r="BK85" s="16"/>
      <c r="BL85" s="123"/>
      <c r="BM85" s="66"/>
      <c r="BN85" s="66"/>
      <c r="BO85" s="66"/>
      <c r="BP85" s="66"/>
      <c r="BQ85" s="66"/>
      <c r="BR85" s="71"/>
      <c r="BS85" s="71"/>
      <c r="BT85" s="71"/>
      <c r="BU85" s="71"/>
      <c r="BV85" s="71"/>
      <c r="BW85" s="71"/>
      <c r="BX85" s="66"/>
      <c r="BY85" s="66"/>
      <c r="BZ85" s="66"/>
      <c r="CA85" s="66"/>
      <c r="CB85" s="66"/>
      <c r="CC85" s="66"/>
    </row>
    <row r="86" spans="1:81" ht="9" customHeight="1" thickBot="1">
      <c r="A86" s="66"/>
      <c r="B86" s="18" t="s">
        <v>102</v>
      </c>
      <c r="C86" s="5" t="s">
        <v>320</v>
      </c>
      <c r="D86" s="55">
        <f>IF(R77="","",R77)</f>
        <v>9</v>
      </c>
      <c r="E86" s="52" t="str">
        <f t="shared" si="18"/>
        <v>-</v>
      </c>
      <c r="F86" s="56">
        <f>IF(P77="","",P77)</f>
        <v>15</v>
      </c>
      <c r="G86" s="319" t="str">
        <f>IF(I83="","",I83)</f>
        <v>-</v>
      </c>
      <c r="H86" s="6">
        <f>IF(R80="","",R80)</f>
        <v>15</v>
      </c>
      <c r="I86" s="52" t="str">
        <f t="shared" si="19"/>
        <v>-</v>
      </c>
      <c r="J86" s="56">
        <f>IF(P80="","",P80)</f>
        <v>10</v>
      </c>
      <c r="K86" s="319">
        <f>IF(M83="","",M83)</f>
      </c>
      <c r="L86" s="6">
        <f>IF(R83="","",R83)</f>
        <v>4</v>
      </c>
      <c r="M86" s="52" t="str">
        <f>IF(L86="","","-")</f>
        <v>-</v>
      </c>
      <c r="N86" s="56">
        <f>IF(P83="","",P83)</f>
        <v>15</v>
      </c>
      <c r="O86" s="319" t="str">
        <f>IF(Q83="","",Q83)</f>
        <v>-</v>
      </c>
      <c r="P86" s="267"/>
      <c r="Q86" s="268"/>
      <c r="R86" s="268"/>
      <c r="S86" s="398"/>
      <c r="T86" s="265"/>
      <c r="U86" s="263"/>
      <c r="V86" s="263"/>
      <c r="W86" s="264"/>
      <c r="X86" s="66"/>
      <c r="Y86" s="98">
        <f>COUNTIF(D85:S87,"○")</f>
        <v>0</v>
      </c>
      <c r="Z86" s="99">
        <f>COUNTIF(D85:S87,"×")</f>
        <v>3</v>
      </c>
      <c r="AA86" s="95">
        <f>(IF((D85&gt;F85),1,0))+(IF((D86&gt;F86),1,0))+(IF((D87&gt;F87),1,0))+(IF((H85&gt;J85),1,0))+(IF((H86&gt;J86),1,0))+(IF((H87&gt;J87),1,0))+(IF((L85&gt;N85),1,0))+(IF((L86&gt;N86),1,0))+(IF((L87&gt;N87),1,0))+(IF((P85&gt;R85),1,0))+(IF((P86&gt;R86),1,0))+(IF((P87&gt;R87),1,0))</f>
        <v>1</v>
      </c>
      <c r="AB86" s="96">
        <f>(IF((D85&lt;F85),1,0))+(IF((D86&lt;F86),1,0))+(IF((D87&lt;F87),1,0))+(IF((H85&lt;J85),1,0))+(IF((H86&lt;J86),1,0))+(IF((H87&lt;J87),1,0))+(IF((L85&lt;N85),1,0))+(IF((L86&lt;N86),1,0))+(IF((L87&lt;N87),1,0))+(IF((P85&lt;R85),1,0))+(IF((P86&lt;R86),1,0))+(IF((P87&lt;R87),1,0))</f>
        <v>6</v>
      </c>
      <c r="AC86" s="97">
        <f>AA86-AB86</f>
        <v>-5</v>
      </c>
      <c r="AD86" s="99">
        <f>SUM(D85:D87,H85:H87,L85:L87,P85:P87)</f>
        <v>71</v>
      </c>
      <c r="AE86" s="99">
        <f>SUM(F85:F87,J85:J87,N85:N87,R85:R87)</f>
        <v>101</v>
      </c>
      <c r="AF86" s="100">
        <f>AD86-AE86</f>
        <v>-30</v>
      </c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71"/>
      <c r="BS86" s="71"/>
      <c r="BT86" s="71"/>
      <c r="BU86" s="71"/>
      <c r="BV86" s="71"/>
      <c r="BW86" s="71"/>
      <c r="BX86" s="71"/>
      <c r="BY86" s="66"/>
      <c r="BZ86" s="66"/>
      <c r="CA86" s="66"/>
      <c r="CB86" s="66"/>
      <c r="CC86" s="66"/>
    </row>
    <row r="87" spans="1:81" ht="9" customHeight="1" thickBot="1">
      <c r="A87" s="66"/>
      <c r="B87" s="27"/>
      <c r="C87" s="28" t="s">
        <v>19</v>
      </c>
      <c r="D87" s="62">
        <f>IF(R78="","",R78)</f>
      </c>
      <c r="E87" s="63">
        <f t="shared" si="18"/>
      </c>
      <c r="F87" s="64">
        <f>IF(P78="","",P78)</f>
      </c>
      <c r="G87" s="408">
        <f>IF(I84="","",I84)</f>
      </c>
      <c r="H87" s="65">
        <f>IF(R81="","",R81)</f>
        <v>10</v>
      </c>
      <c r="I87" s="63" t="str">
        <f t="shared" si="19"/>
        <v>-</v>
      </c>
      <c r="J87" s="64">
        <f>IF(P81="","",P81)</f>
        <v>15</v>
      </c>
      <c r="K87" s="408">
        <f>IF(M84="","",M84)</f>
      </c>
      <c r="L87" s="65">
        <f>IF(R84="","",R84)</f>
      </c>
      <c r="M87" s="63">
        <f>IF(L87="","","-")</f>
      </c>
      <c r="N87" s="64">
        <f>IF(P84="","",P84)</f>
      </c>
      <c r="O87" s="408">
        <f>IF(Q84="","",Q84)</f>
      </c>
      <c r="P87" s="399"/>
      <c r="Q87" s="400"/>
      <c r="R87" s="400"/>
      <c r="S87" s="401"/>
      <c r="T87" s="45">
        <f>Y86</f>
        <v>0</v>
      </c>
      <c r="U87" s="46" t="s">
        <v>343</v>
      </c>
      <c r="V87" s="46">
        <f>Z86</f>
        <v>3</v>
      </c>
      <c r="W87" s="47" t="s">
        <v>70</v>
      </c>
      <c r="X87" s="66"/>
      <c r="Y87" s="116"/>
      <c r="Z87" s="117"/>
      <c r="AA87" s="116"/>
      <c r="AB87" s="117"/>
      <c r="AC87" s="118"/>
      <c r="AD87" s="117"/>
      <c r="AE87" s="117"/>
      <c r="AF87" s="118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338" t="s">
        <v>52</v>
      </c>
      <c r="AV87" s="339"/>
      <c r="AW87" s="342" t="str">
        <f>AU89</f>
        <v>尾崎三紀</v>
      </c>
      <c r="AX87" s="333"/>
      <c r="AY87" s="333"/>
      <c r="AZ87" s="343"/>
      <c r="BA87" s="332" t="str">
        <f>AU92</f>
        <v>曽我部みのり</v>
      </c>
      <c r="BB87" s="333"/>
      <c r="BC87" s="333"/>
      <c r="BD87" s="343"/>
      <c r="BE87" s="332" t="str">
        <f>AU95</f>
        <v>阿部幸子</v>
      </c>
      <c r="BF87" s="333"/>
      <c r="BG87" s="333"/>
      <c r="BH87" s="343"/>
      <c r="BI87" s="332" t="str">
        <f>AU98</f>
        <v>田邊文子</v>
      </c>
      <c r="BJ87" s="333"/>
      <c r="BK87" s="333"/>
      <c r="BL87" s="334"/>
      <c r="BM87" s="335" t="s">
        <v>39</v>
      </c>
      <c r="BN87" s="336"/>
      <c r="BO87" s="336"/>
      <c r="BP87" s="337"/>
      <c r="BQ87" s="66"/>
      <c r="BR87" s="316" t="s">
        <v>66</v>
      </c>
      <c r="BS87" s="317"/>
      <c r="BT87" s="316" t="s">
        <v>67</v>
      </c>
      <c r="BU87" s="390"/>
      <c r="BV87" s="317"/>
      <c r="BW87" s="391" t="s">
        <v>68</v>
      </c>
      <c r="BX87" s="392"/>
      <c r="BY87" s="393"/>
      <c r="BZ87" s="66"/>
      <c r="CA87" s="66"/>
      <c r="CB87" s="66"/>
      <c r="CC87" s="66"/>
    </row>
    <row r="88" spans="1:81" ht="9" customHeight="1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71"/>
      <c r="Z88" s="71"/>
      <c r="AA88" s="71"/>
      <c r="AB88" s="71"/>
      <c r="AC88" s="71"/>
      <c r="AD88" s="71"/>
      <c r="AE88" s="71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340"/>
      <c r="AV88" s="341"/>
      <c r="AW88" s="344" t="str">
        <f>AU90</f>
        <v>玉尾香代子</v>
      </c>
      <c r="AX88" s="327"/>
      <c r="AY88" s="327"/>
      <c r="AZ88" s="345"/>
      <c r="BA88" s="326" t="str">
        <f>AU93</f>
        <v>杉尾さやか</v>
      </c>
      <c r="BB88" s="327"/>
      <c r="BC88" s="327"/>
      <c r="BD88" s="345"/>
      <c r="BE88" s="326" t="str">
        <f>AU96</f>
        <v>渡部加代</v>
      </c>
      <c r="BF88" s="327"/>
      <c r="BG88" s="327"/>
      <c r="BH88" s="345"/>
      <c r="BI88" s="326" t="str">
        <f>AU99</f>
        <v>三好真子</v>
      </c>
      <c r="BJ88" s="327"/>
      <c r="BK88" s="327"/>
      <c r="BL88" s="328"/>
      <c r="BM88" s="329" t="s">
        <v>40</v>
      </c>
      <c r="BN88" s="330"/>
      <c r="BO88" s="330"/>
      <c r="BP88" s="331"/>
      <c r="BQ88" s="66"/>
      <c r="BR88" s="80" t="s">
        <v>69</v>
      </c>
      <c r="BS88" s="81" t="s">
        <v>70</v>
      </c>
      <c r="BT88" s="80" t="s">
        <v>344</v>
      </c>
      <c r="BU88" s="81" t="s">
        <v>71</v>
      </c>
      <c r="BV88" s="82" t="s">
        <v>72</v>
      </c>
      <c r="BW88" s="81" t="s">
        <v>345</v>
      </c>
      <c r="BX88" s="81" t="s">
        <v>71</v>
      </c>
      <c r="BY88" s="82" t="s">
        <v>72</v>
      </c>
      <c r="BZ88" s="66"/>
      <c r="CA88" s="66"/>
      <c r="CB88" s="66"/>
      <c r="CC88" s="66"/>
    </row>
    <row r="89" spans="1:81" ht="9" customHeight="1">
      <c r="A89" s="66"/>
      <c r="B89" s="338" t="s">
        <v>368</v>
      </c>
      <c r="C89" s="339"/>
      <c r="D89" s="342" t="str">
        <f>B91</f>
        <v>高木達也</v>
      </c>
      <c r="E89" s="333"/>
      <c r="F89" s="333"/>
      <c r="G89" s="343"/>
      <c r="H89" s="332" t="str">
        <f>B94</f>
        <v>正林隼人</v>
      </c>
      <c r="I89" s="333"/>
      <c r="J89" s="333"/>
      <c r="K89" s="343"/>
      <c r="L89" s="332" t="str">
        <f>B97</f>
        <v>赤崎翔太</v>
      </c>
      <c r="M89" s="333"/>
      <c r="N89" s="333"/>
      <c r="O89" s="343"/>
      <c r="P89" s="332" t="str">
        <f>B100</f>
        <v>久保純二</v>
      </c>
      <c r="Q89" s="333"/>
      <c r="R89" s="333"/>
      <c r="S89" s="334"/>
      <c r="T89" s="335" t="s">
        <v>39</v>
      </c>
      <c r="U89" s="336"/>
      <c r="V89" s="336"/>
      <c r="W89" s="337"/>
      <c r="X89" s="66"/>
      <c r="Y89" s="316" t="s">
        <v>66</v>
      </c>
      <c r="Z89" s="317"/>
      <c r="AA89" s="316" t="s">
        <v>67</v>
      </c>
      <c r="AB89" s="390"/>
      <c r="AC89" s="317"/>
      <c r="AD89" s="391" t="s">
        <v>68</v>
      </c>
      <c r="AE89" s="392"/>
      <c r="AF89" s="393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4" t="s">
        <v>245</v>
      </c>
      <c r="AV89" s="5" t="s">
        <v>247</v>
      </c>
      <c r="AW89" s="251"/>
      <c r="AX89" s="225"/>
      <c r="AY89" s="225"/>
      <c r="AZ89" s="320"/>
      <c r="BA89" s="6">
        <v>17</v>
      </c>
      <c r="BB89" s="52" t="str">
        <f>IF(BA89="","","-")</f>
        <v>-</v>
      </c>
      <c r="BC89" s="56">
        <v>15</v>
      </c>
      <c r="BD89" s="323" t="str">
        <f>IF(BA89&lt;&gt;"",IF(BA89&gt;BC89,IF(BA90&gt;BC90,"○",IF(BA91&gt;BC91,"○","×")),IF(BA90&gt;BC90,IF(BA91&gt;BC91,"○","×"),"×")),"")</f>
        <v>○</v>
      </c>
      <c r="BE89" s="6">
        <v>15</v>
      </c>
      <c r="BF89" s="53" t="str">
        <f aca="true" t="shared" si="20" ref="BF89:BF94">IF(BE89="","","-")</f>
        <v>-</v>
      </c>
      <c r="BG89" s="286">
        <v>9</v>
      </c>
      <c r="BH89" s="323" t="str">
        <f>IF(BE89&lt;&gt;"",IF(BE89&gt;BG89,IF(BE90&gt;BG90,"○",IF(BE91&gt;BG91,"○","×")),IF(BE90&gt;BG90,IF(BE91&gt;BG91,"○","×"),"×")),"")</f>
        <v>○</v>
      </c>
      <c r="BI89" s="287">
        <v>15</v>
      </c>
      <c r="BJ89" s="53" t="str">
        <f aca="true" t="shared" si="21" ref="BJ89:BJ97">IF(BI89="","","-")</f>
        <v>-</v>
      </c>
      <c r="BK89" s="56">
        <v>7</v>
      </c>
      <c r="BL89" s="369" t="str">
        <f>IF(BI89&lt;&gt;"",IF(BI89&gt;BK89,IF(BI90&gt;BK90,"○",IF(BI91&gt;BK91,"○","×")),IF(BI90&gt;BK90,IF(BI91&gt;BK91,"○","×"),"×")),"")</f>
        <v>○</v>
      </c>
      <c r="BM89" s="394" t="s">
        <v>370</v>
      </c>
      <c r="BN89" s="395"/>
      <c r="BO89" s="395"/>
      <c r="BP89" s="396"/>
      <c r="BQ89" s="66"/>
      <c r="BR89" s="98"/>
      <c r="BS89" s="99"/>
      <c r="BT89" s="78"/>
      <c r="BU89" s="79"/>
      <c r="BV89" s="93"/>
      <c r="BW89" s="99"/>
      <c r="BX89" s="99"/>
      <c r="BY89" s="100"/>
      <c r="BZ89" s="66"/>
      <c r="CA89" s="66"/>
      <c r="CB89" s="66"/>
      <c r="CC89" s="66"/>
    </row>
    <row r="90" spans="1:81" ht="9" customHeight="1" thickBot="1">
      <c r="A90" s="66"/>
      <c r="B90" s="340"/>
      <c r="C90" s="341"/>
      <c r="D90" s="344" t="str">
        <f>B92</f>
        <v>横山翔平</v>
      </c>
      <c r="E90" s="327"/>
      <c r="F90" s="327"/>
      <c r="G90" s="345"/>
      <c r="H90" s="326" t="str">
        <f>B95</f>
        <v>菅　聖</v>
      </c>
      <c r="I90" s="327"/>
      <c r="J90" s="327"/>
      <c r="K90" s="345"/>
      <c r="L90" s="326" t="str">
        <f>B98</f>
        <v>神野絋史</v>
      </c>
      <c r="M90" s="327"/>
      <c r="N90" s="327"/>
      <c r="O90" s="345"/>
      <c r="P90" s="326" t="str">
        <f>B101</f>
        <v>川端浩伸</v>
      </c>
      <c r="Q90" s="327"/>
      <c r="R90" s="327"/>
      <c r="S90" s="328"/>
      <c r="T90" s="329" t="s">
        <v>40</v>
      </c>
      <c r="U90" s="330"/>
      <c r="V90" s="330"/>
      <c r="W90" s="331"/>
      <c r="X90" s="66"/>
      <c r="Y90" s="80" t="s">
        <v>69</v>
      </c>
      <c r="Z90" s="81" t="s">
        <v>70</v>
      </c>
      <c r="AA90" s="80" t="s">
        <v>344</v>
      </c>
      <c r="AB90" s="81" t="s">
        <v>71</v>
      </c>
      <c r="AC90" s="82" t="s">
        <v>72</v>
      </c>
      <c r="AD90" s="81" t="s">
        <v>345</v>
      </c>
      <c r="AE90" s="81" t="s">
        <v>71</v>
      </c>
      <c r="AF90" s="82" t="s">
        <v>72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4" t="s">
        <v>246</v>
      </c>
      <c r="AV90" s="5" t="s">
        <v>247</v>
      </c>
      <c r="AW90" s="321"/>
      <c r="AX90" s="268"/>
      <c r="AY90" s="268"/>
      <c r="AZ90" s="269"/>
      <c r="BA90" s="6">
        <v>15</v>
      </c>
      <c r="BB90" s="52" t="str">
        <f>IF(BA90="","","-")</f>
        <v>-</v>
      </c>
      <c r="BC90" s="288">
        <v>6</v>
      </c>
      <c r="BD90" s="324"/>
      <c r="BE90" s="6">
        <v>15</v>
      </c>
      <c r="BF90" s="52" t="str">
        <f t="shared" si="20"/>
        <v>-</v>
      </c>
      <c r="BG90" s="56">
        <v>5</v>
      </c>
      <c r="BH90" s="324"/>
      <c r="BI90" s="6">
        <v>16</v>
      </c>
      <c r="BJ90" s="52" t="str">
        <f t="shared" si="21"/>
        <v>-</v>
      </c>
      <c r="BK90" s="56">
        <v>14</v>
      </c>
      <c r="BL90" s="351"/>
      <c r="BM90" s="265"/>
      <c r="BN90" s="263"/>
      <c r="BO90" s="263"/>
      <c r="BP90" s="264"/>
      <c r="BQ90" s="66"/>
      <c r="BR90" s="98">
        <f>COUNTIF(AW89:BL91,"○")</f>
        <v>3</v>
      </c>
      <c r="BS90" s="99">
        <f>COUNTIF(AW89:BL91,"×")</f>
        <v>0</v>
      </c>
      <c r="BT90" s="95">
        <f>(IF((AW89&gt;AY89),1,0))+(IF((AW90&gt;AY90),1,0))+(IF((AW91&gt;AY91),1,0))+(IF((BA89&gt;BC89),1,0))+(IF((BA90&gt;BC90),1,0))+(IF((BA91&gt;BC91),1,0))+(IF((BE89&gt;BG89),1,0))+(IF((BE90&gt;BG90),1,0))+(IF((BE91&gt;BG91),1,0))+(IF((BI89&gt;BK89),1,0))+(IF((BI90&gt;BK90),1,0))+(IF((BI91&gt;BK91),1,0))</f>
        <v>6</v>
      </c>
      <c r="BU90" s="96">
        <f>(IF((AW89&lt;AY89),1,0))+(IF((AW90&lt;AY90),1,0))+(IF((AW91&lt;AY91),1,0))+(IF((BA89&lt;BC89),1,0))+(IF((BA90&lt;BC90),1,0))+(IF((BA91&lt;BC91),1,0))+(IF((BE89&lt;BG89),1,0))+(IF((BE90&lt;BG90),1,0))+(IF((BE91&lt;BG91),1,0))+(IF((BI89&lt;BK89),1,0))+(IF((BI90&lt;BK90),1,0))+(IF((BI91&lt;BK91),1,0))</f>
        <v>0</v>
      </c>
      <c r="BV90" s="97">
        <f>BT90-BU90</f>
        <v>6</v>
      </c>
      <c r="BW90" s="99">
        <f>SUM(AW89:AW91,BA89:BA91,BE89:BE91,BI89:BI91)</f>
        <v>93</v>
      </c>
      <c r="BX90" s="99">
        <f>SUM(AY89:AY91,BC89:BC91,BG89:BG91,BK89:BK91)</f>
        <v>56</v>
      </c>
      <c r="BY90" s="100">
        <f>BW90-BX90</f>
        <v>37</v>
      </c>
      <c r="BZ90" s="66"/>
      <c r="CA90" s="66"/>
      <c r="CB90" s="66"/>
      <c r="CC90" s="66"/>
    </row>
    <row r="91" spans="1:81" ht="9" customHeight="1">
      <c r="A91" s="66"/>
      <c r="B91" s="4" t="s">
        <v>103</v>
      </c>
      <c r="C91" s="5" t="s">
        <v>99</v>
      </c>
      <c r="D91" s="251"/>
      <c r="E91" s="225"/>
      <c r="F91" s="225"/>
      <c r="G91" s="320"/>
      <c r="H91" s="6">
        <v>15</v>
      </c>
      <c r="I91" s="52" t="str">
        <f>IF(H91="","","-")</f>
        <v>-</v>
      </c>
      <c r="J91" s="56">
        <v>12</v>
      </c>
      <c r="K91" s="323" t="str">
        <f>IF(H91&lt;&gt;"",IF(H91&gt;J91,IF(H92&gt;J92,"○",IF(H93&gt;J93,"○","×")),IF(H92&gt;J92,IF(H93&gt;J93,"○","×"),"×")),"")</f>
        <v>×</v>
      </c>
      <c r="L91" s="6">
        <v>15</v>
      </c>
      <c r="M91" s="53" t="str">
        <f aca="true" t="shared" si="22" ref="M91:M96">IF(L91="","","-")</f>
        <v>-</v>
      </c>
      <c r="N91" s="286">
        <v>13</v>
      </c>
      <c r="O91" s="323" t="str">
        <f>IF(L91&lt;&gt;"",IF(L91&gt;N91,IF(L92&gt;N92,"○",IF(L93&gt;N93,"○","×")),IF(L92&gt;N92,IF(L93&gt;N93,"○","×"),"×")),"")</f>
        <v>○</v>
      </c>
      <c r="P91" s="287">
        <v>15</v>
      </c>
      <c r="Q91" s="53" t="str">
        <f aca="true" t="shared" si="23" ref="Q91:Q99">IF(P91="","","-")</f>
        <v>-</v>
      </c>
      <c r="R91" s="56">
        <v>14</v>
      </c>
      <c r="S91" s="369" t="str">
        <f>IF(P91&lt;&gt;"",IF(P91&gt;R91,IF(P92&gt;R92,"○",IF(P93&gt;R93,"○","×")),IF(P92&gt;R92,IF(P93&gt;R93,"○","×"),"×")),"")</f>
        <v>○</v>
      </c>
      <c r="T91" s="394" t="s">
        <v>371</v>
      </c>
      <c r="U91" s="395"/>
      <c r="V91" s="395"/>
      <c r="W91" s="396"/>
      <c r="X91" s="66"/>
      <c r="Y91" s="98"/>
      <c r="Z91" s="99"/>
      <c r="AA91" s="78"/>
      <c r="AB91" s="79"/>
      <c r="AC91" s="93"/>
      <c r="AD91" s="99"/>
      <c r="AE91" s="99"/>
      <c r="AF91" s="100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9"/>
      <c r="AV91" s="10" t="s">
        <v>248</v>
      </c>
      <c r="AW91" s="322"/>
      <c r="AX91" s="271"/>
      <c r="AY91" s="271"/>
      <c r="AZ91" s="272"/>
      <c r="BA91" s="12"/>
      <c r="BB91" s="52">
        <f>IF(BA91="","","-")</f>
      </c>
      <c r="BC91" s="59"/>
      <c r="BD91" s="325"/>
      <c r="BE91" s="12"/>
      <c r="BF91" s="54">
        <f t="shared" si="20"/>
      </c>
      <c r="BG91" s="59"/>
      <c r="BH91" s="324"/>
      <c r="BI91" s="12"/>
      <c r="BJ91" s="54">
        <f t="shared" si="21"/>
      </c>
      <c r="BK91" s="59"/>
      <c r="BL91" s="351"/>
      <c r="BM91" s="42">
        <f>BR90</f>
        <v>3</v>
      </c>
      <c r="BN91" s="43" t="s">
        <v>343</v>
      </c>
      <c r="BO91" s="43">
        <f>BS90</f>
        <v>0</v>
      </c>
      <c r="BP91" s="44" t="s">
        <v>70</v>
      </c>
      <c r="BQ91" s="66"/>
      <c r="BR91" s="98"/>
      <c r="BS91" s="99"/>
      <c r="BT91" s="98"/>
      <c r="BU91" s="99"/>
      <c r="BV91" s="100"/>
      <c r="BW91" s="99"/>
      <c r="BX91" s="99"/>
      <c r="BY91" s="100"/>
      <c r="BZ91" s="66"/>
      <c r="CA91" s="66"/>
      <c r="CB91" s="66"/>
      <c r="CC91" s="66"/>
    </row>
    <row r="92" spans="1:81" ht="9" customHeight="1">
      <c r="A92" s="66"/>
      <c r="B92" s="4" t="s">
        <v>104</v>
      </c>
      <c r="C92" s="5" t="s">
        <v>99</v>
      </c>
      <c r="D92" s="321"/>
      <c r="E92" s="268"/>
      <c r="F92" s="268"/>
      <c r="G92" s="269"/>
      <c r="H92" s="6">
        <v>11</v>
      </c>
      <c r="I92" s="52" t="str">
        <f>IF(H92="","","-")</f>
        <v>-</v>
      </c>
      <c r="J92" s="288">
        <v>15</v>
      </c>
      <c r="K92" s="324"/>
      <c r="L92" s="6">
        <v>15</v>
      </c>
      <c r="M92" s="52" t="str">
        <f t="shared" si="22"/>
        <v>-</v>
      </c>
      <c r="N92" s="56">
        <v>12</v>
      </c>
      <c r="O92" s="324"/>
      <c r="P92" s="6">
        <v>15</v>
      </c>
      <c r="Q92" s="52" t="str">
        <f t="shared" si="23"/>
        <v>-</v>
      </c>
      <c r="R92" s="56">
        <v>12</v>
      </c>
      <c r="S92" s="351"/>
      <c r="T92" s="265"/>
      <c r="U92" s="263"/>
      <c r="V92" s="263"/>
      <c r="W92" s="264"/>
      <c r="X92" s="66"/>
      <c r="Y92" s="98">
        <f>COUNTIF(D91:S93,"○")</f>
        <v>2</v>
      </c>
      <c r="Z92" s="99">
        <f>COUNTIF(D91:S93,"×")</f>
        <v>1</v>
      </c>
      <c r="AA92" s="95">
        <f>(IF((D91&gt;F91),1,0))+(IF((D92&gt;F92),1,0))+(IF((D93&gt;F93),1,0))+(IF((H91&gt;J91),1,0))+(IF((H92&gt;J92),1,0))+(IF((H93&gt;J93),1,0))+(IF((L91&gt;N91),1,0))+(IF((L92&gt;N92),1,0))+(IF((L93&gt;N93),1,0))+(IF((P91&gt;R91),1,0))+(IF((P92&gt;R92),1,0))+(IF((P93&gt;R93),1,0))</f>
        <v>5</v>
      </c>
      <c r="AB92" s="96">
        <f>(IF((D91&lt;F91),1,0))+(IF((D92&lt;F92),1,0))+(IF((D93&lt;F93),1,0))+(IF((H91&lt;J91),1,0))+(IF((H92&lt;J92),1,0))+(IF((H93&lt;J93),1,0))+(IF((L91&lt;N91),1,0))+(IF((L92&lt;N92),1,0))+(IF((L93&lt;N93),1,0))+(IF((P91&lt;R91),1,0))+(IF((P92&lt;R92),1,0))+(IF((P93&lt;R93),1,0))</f>
        <v>2</v>
      </c>
      <c r="AC92" s="97">
        <f>AA92-AB92</f>
        <v>3</v>
      </c>
      <c r="AD92" s="99">
        <f>SUM(D91:D93,H91:H93,L91:L93,P91:P93)</f>
        <v>99</v>
      </c>
      <c r="AE92" s="99">
        <f>SUM(F91:F93,J91:J93,N91:N93,R91:R93)</f>
        <v>93</v>
      </c>
      <c r="AF92" s="100">
        <f>AD92-AE92</f>
        <v>6</v>
      </c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4" t="s">
        <v>369</v>
      </c>
      <c r="AV92" s="14" t="s">
        <v>250</v>
      </c>
      <c r="AW92" s="55">
        <f>IF(BC89="","",BC89)</f>
        <v>15</v>
      </c>
      <c r="AX92" s="52" t="str">
        <f aca="true" t="shared" si="24" ref="AX92:AX100">IF(AW92="","","-")</f>
        <v>-</v>
      </c>
      <c r="AY92" s="56">
        <f>IF(BA89="","",BA89)</f>
        <v>17</v>
      </c>
      <c r="AZ92" s="318" t="str">
        <f>IF(BD89="","",IF(BD89="○","×",IF(BD89="×","○")))</f>
        <v>×</v>
      </c>
      <c r="BA92" s="284"/>
      <c r="BB92" s="276"/>
      <c r="BC92" s="276"/>
      <c r="BD92" s="266"/>
      <c r="BE92" s="6">
        <v>15</v>
      </c>
      <c r="BF92" s="52" t="str">
        <f t="shared" si="20"/>
        <v>-</v>
      </c>
      <c r="BG92" s="56">
        <v>6</v>
      </c>
      <c r="BH92" s="368" t="str">
        <f>IF(BE92&lt;&gt;"",IF(BE92&gt;BG92,IF(BE93&gt;BG93,"○",IF(BE94&gt;BG94,"○","×")),IF(BE93&gt;BG93,IF(BE94&gt;BG94,"○","×"),"×")),"")</f>
        <v>×</v>
      </c>
      <c r="BI92" s="6">
        <v>15</v>
      </c>
      <c r="BJ92" s="52" t="str">
        <f t="shared" si="21"/>
        <v>-</v>
      </c>
      <c r="BK92" s="56">
        <v>6</v>
      </c>
      <c r="BL92" s="353" t="str">
        <f>IF(BI92&lt;&gt;"",IF(BI92&gt;BK92,IF(BI93&gt;BK93,"○",IF(BI94&gt;BK94,"○","×")),IF(BI93&gt;BK93,IF(BI94&gt;BK94,"○","×"),"×")),"")</f>
        <v>×</v>
      </c>
      <c r="BM92" s="273" t="s">
        <v>373</v>
      </c>
      <c r="BN92" s="274"/>
      <c r="BO92" s="274"/>
      <c r="BP92" s="275"/>
      <c r="BQ92" s="66"/>
      <c r="BR92" s="78"/>
      <c r="BS92" s="79"/>
      <c r="BT92" s="78"/>
      <c r="BU92" s="79"/>
      <c r="BV92" s="93"/>
      <c r="BW92" s="79"/>
      <c r="BX92" s="79"/>
      <c r="BY92" s="93"/>
      <c r="BZ92" s="66"/>
      <c r="CA92" s="66"/>
      <c r="CB92" s="66"/>
      <c r="CC92" s="66"/>
    </row>
    <row r="93" spans="1:81" ht="9" customHeight="1">
      <c r="A93" s="66"/>
      <c r="B93" s="9"/>
      <c r="C93" s="10" t="s">
        <v>55</v>
      </c>
      <c r="D93" s="322"/>
      <c r="E93" s="271"/>
      <c r="F93" s="271"/>
      <c r="G93" s="272"/>
      <c r="H93" s="12">
        <v>13</v>
      </c>
      <c r="I93" s="52" t="str">
        <f>IF(H93="","","-")</f>
        <v>-</v>
      </c>
      <c r="J93" s="59">
        <v>15</v>
      </c>
      <c r="K93" s="325"/>
      <c r="L93" s="12"/>
      <c r="M93" s="54">
        <f t="shared" si="22"/>
      </c>
      <c r="N93" s="59"/>
      <c r="O93" s="324"/>
      <c r="P93" s="12"/>
      <c r="Q93" s="54">
        <f t="shared" si="23"/>
      </c>
      <c r="R93" s="59"/>
      <c r="S93" s="351"/>
      <c r="T93" s="42">
        <f>Y92</f>
        <v>2</v>
      </c>
      <c r="U93" s="43" t="s">
        <v>343</v>
      </c>
      <c r="V93" s="43">
        <f>Z92</f>
        <v>1</v>
      </c>
      <c r="W93" s="44" t="s">
        <v>70</v>
      </c>
      <c r="X93" s="66"/>
      <c r="Y93" s="98"/>
      <c r="Z93" s="99"/>
      <c r="AA93" s="98"/>
      <c r="AB93" s="99"/>
      <c r="AC93" s="100"/>
      <c r="AD93" s="99"/>
      <c r="AE93" s="99"/>
      <c r="AF93" s="100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4" t="s">
        <v>249</v>
      </c>
      <c r="AV93" s="5" t="s">
        <v>347</v>
      </c>
      <c r="AW93" s="55">
        <f>IF(BC90="","",BC90)</f>
        <v>6</v>
      </c>
      <c r="AX93" s="52" t="str">
        <f t="shared" si="24"/>
        <v>-</v>
      </c>
      <c r="AY93" s="56">
        <f>IF(BA90="","",BA90)</f>
        <v>15</v>
      </c>
      <c r="AZ93" s="319" t="str">
        <f>IF(BB90="","",BB90)</f>
        <v>-</v>
      </c>
      <c r="BA93" s="267"/>
      <c r="BB93" s="268"/>
      <c r="BC93" s="268"/>
      <c r="BD93" s="269"/>
      <c r="BE93" s="6">
        <v>13</v>
      </c>
      <c r="BF93" s="52" t="str">
        <f t="shared" si="20"/>
        <v>-</v>
      </c>
      <c r="BG93" s="56">
        <v>15</v>
      </c>
      <c r="BH93" s="324"/>
      <c r="BI93" s="6">
        <v>10</v>
      </c>
      <c r="BJ93" s="52" t="str">
        <f t="shared" si="21"/>
        <v>-</v>
      </c>
      <c r="BK93" s="56">
        <v>15</v>
      </c>
      <c r="BL93" s="351"/>
      <c r="BM93" s="265"/>
      <c r="BN93" s="263"/>
      <c r="BO93" s="263"/>
      <c r="BP93" s="264"/>
      <c r="BQ93" s="66"/>
      <c r="BR93" s="98">
        <f>COUNTIF(AW92:BL94,"○")</f>
        <v>0</v>
      </c>
      <c r="BS93" s="99">
        <f>COUNTIF(AW92:BL94,"×")</f>
        <v>3</v>
      </c>
      <c r="BT93" s="95">
        <f>(IF((AW92&gt;AY92),1,0))+(IF((AW93&gt;AY93),1,0))+(IF((AW94&gt;AY94),1,0))+(IF((BA92&gt;BC92),1,0))+(IF((BA93&gt;BC93),1,0))+(IF((BA94&gt;BC94),1,0))+(IF((BE92&gt;BG92),1,0))+(IF((BE93&gt;BG93),1,0))+(IF((BE94&gt;BG94),1,0))+(IF((BI92&gt;BK92),1,0))+(IF((BI93&gt;BK93),1,0))+(IF((BI94&gt;BK94),1,0))</f>
        <v>2</v>
      </c>
      <c r="BU93" s="96">
        <f>(IF((AW92&lt;AY92),1,0))+(IF((AW93&lt;AY93),1,0))+(IF((AW94&lt;AY94),1,0))+(IF((BA92&lt;BC92),1,0))+(IF((BA93&lt;BC93),1,0))+(IF((BA94&lt;BC94),1,0))+(IF((BE92&lt;BG92),1,0))+(IF((BE93&lt;BG93),1,0))+(IF((BE94&lt;BG94),1,0))+(IF((BI92&lt;BK92),1,0))+(IF((BI93&lt;BK93),1,0))+(IF((BI94&lt;BK94),1,0))</f>
        <v>6</v>
      </c>
      <c r="BV93" s="97">
        <f>BT93-BU93</f>
        <v>-4</v>
      </c>
      <c r="BW93" s="99">
        <f>SUM(AW92:AW94,BA92:BA94,BE92:BE94,BI92:BI94)</f>
        <v>103</v>
      </c>
      <c r="BX93" s="99">
        <f>SUM(AY92:AY94,BC92:BC94,BG92:BG94,BK92:BK94)</f>
        <v>107</v>
      </c>
      <c r="BY93" s="100">
        <f>BW93-BX93</f>
        <v>-4</v>
      </c>
      <c r="BZ93" s="66"/>
      <c r="CA93" s="66"/>
      <c r="CB93" s="66"/>
      <c r="CC93" s="66"/>
    </row>
    <row r="94" spans="1:81" ht="9" customHeight="1">
      <c r="A94" s="66"/>
      <c r="B94" s="4" t="s">
        <v>105</v>
      </c>
      <c r="C94" s="14" t="s">
        <v>107</v>
      </c>
      <c r="D94" s="55">
        <f>IF(J91="","",J91)</f>
        <v>12</v>
      </c>
      <c r="E94" s="52" t="str">
        <f aca="true" t="shared" si="25" ref="E94:E102">IF(D94="","","-")</f>
        <v>-</v>
      </c>
      <c r="F94" s="56">
        <f>IF(H91="","",H91)</f>
        <v>15</v>
      </c>
      <c r="G94" s="318" t="str">
        <f>IF(K91="","",IF(K91="○","×",IF(K91="×","○")))</f>
        <v>○</v>
      </c>
      <c r="H94" s="284"/>
      <c r="I94" s="276"/>
      <c r="J94" s="276"/>
      <c r="K94" s="266"/>
      <c r="L94" s="6">
        <v>15</v>
      </c>
      <c r="M94" s="52" t="str">
        <f t="shared" si="22"/>
        <v>-</v>
      </c>
      <c r="N94" s="56">
        <v>11</v>
      </c>
      <c r="O94" s="368" t="str">
        <f>IF(L94&lt;&gt;"",IF(L94&gt;N94,IF(L95&gt;N95,"○",IF(L96&gt;N96,"○","×")),IF(L95&gt;N95,IF(L96&gt;N96,"○","×"),"×")),"")</f>
        <v>○</v>
      </c>
      <c r="P94" s="6">
        <v>15</v>
      </c>
      <c r="Q94" s="52" t="str">
        <f t="shared" si="23"/>
        <v>-</v>
      </c>
      <c r="R94" s="56">
        <v>10</v>
      </c>
      <c r="S94" s="353" t="str">
        <f>IF(P94&lt;&gt;"",IF(P94&gt;R94,IF(P95&gt;R95,"○",IF(P96&gt;R96,"○","×")),IF(P95&gt;R95,IF(P96&gt;R96,"○","×"),"×")),"")</f>
        <v>○</v>
      </c>
      <c r="T94" s="273" t="s">
        <v>370</v>
      </c>
      <c r="U94" s="274"/>
      <c r="V94" s="274"/>
      <c r="W94" s="275"/>
      <c r="X94" s="66"/>
      <c r="Y94" s="78"/>
      <c r="Z94" s="79"/>
      <c r="AA94" s="78"/>
      <c r="AB94" s="79"/>
      <c r="AC94" s="93"/>
      <c r="AD94" s="79"/>
      <c r="AE94" s="79"/>
      <c r="AF94" s="93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9"/>
      <c r="AV94" s="20" t="s">
        <v>169</v>
      </c>
      <c r="AW94" s="58">
        <f>IF(BC91="","",BC91)</f>
      </c>
      <c r="AX94" s="52">
        <f t="shared" si="24"/>
      </c>
      <c r="AY94" s="59">
        <f>IF(BA91="","",BA91)</f>
      </c>
      <c r="AZ94" s="283">
        <f>IF(BB91="","",BB91)</f>
      </c>
      <c r="BA94" s="270"/>
      <c r="BB94" s="271"/>
      <c r="BC94" s="271"/>
      <c r="BD94" s="272"/>
      <c r="BE94" s="12">
        <v>14</v>
      </c>
      <c r="BF94" s="52" t="str">
        <f t="shared" si="20"/>
        <v>-</v>
      </c>
      <c r="BG94" s="59">
        <v>16</v>
      </c>
      <c r="BH94" s="325"/>
      <c r="BI94" s="12">
        <v>15</v>
      </c>
      <c r="BJ94" s="54" t="str">
        <f t="shared" si="21"/>
        <v>-</v>
      </c>
      <c r="BK94" s="59">
        <v>17</v>
      </c>
      <c r="BL94" s="352"/>
      <c r="BM94" s="42">
        <f>BR93</f>
        <v>0</v>
      </c>
      <c r="BN94" s="43" t="s">
        <v>343</v>
      </c>
      <c r="BO94" s="43">
        <f>BS93</f>
        <v>3</v>
      </c>
      <c r="BP94" s="44" t="s">
        <v>70</v>
      </c>
      <c r="BQ94" s="66"/>
      <c r="BR94" s="116"/>
      <c r="BS94" s="117"/>
      <c r="BT94" s="116"/>
      <c r="BU94" s="117"/>
      <c r="BV94" s="118"/>
      <c r="BW94" s="117"/>
      <c r="BX94" s="117"/>
      <c r="BY94" s="118"/>
      <c r="BZ94" s="66"/>
      <c r="CA94" s="66"/>
      <c r="CB94" s="66"/>
      <c r="CC94" s="66"/>
    </row>
    <row r="95" spans="1:81" ht="9" customHeight="1">
      <c r="A95" s="66"/>
      <c r="B95" s="4" t="s">
        <v>106</v>
      </c>
      <c r="C95" s="5" t="s">
        <v>107</v>
      </c>
      <c r="D95" s="55">
        <f>IF(J92="","",J92)</f>
        <v>15</v>
      </c>
      <c r="E95" s="52" t="str">
        <f t="shared" si="25"/>
        <v>-</v>
      </c>
      <c r="F95" s="56">
        <f>IF(H92="","",H92)</f>
        <v>11</v>
      </c>
      <c r="G95" s="319" t="str">
        <f>IF(I92="","",I92)</f>
        <v>-</v>
      </c>
      <c r="H95" s="267"/>
      <c r="I95" s="268"/>
      <c r="J95" s="268"/>
      <c r="K95" s="269"/>
      <c r="L95" s="6">
        <v>9</v>
      </c>
      <c r="M95" s="52" t="str">
        <f t="shared" si="22"/>
        <v>-</v>
      </c>
      <c r="N95" s="56">
        <v>15</v>
      </c>
      <c r="O95" s="324"/>
      <c r="P95" s="6">
        <v>15</v>
      </c>
      <c r="Q95" s="52" t="str">
        <f t="shared" si="23"/>
        <v>-</v>
      </c>
      <c r="R95" s="56">
        <v>12</v>
      </c>
      <c r="S95" s="351"/>
      <c r="T95" s="265"/>
      <c r="U95" s="263"/>
      <c r="V95" s="263"/>
      <c r="W95" s="264"/>
      <c r="X95" s="66"/>
      <c r="Y95" s="98">
        <f>COUNTIF(D94:S96,"○")</f>
        <v>3</v>
      </c>
      <c r="Z95" s="99">
        <f>COUNTIF(D94:S96,"×")</f>
        <v>0</v>
      </c>
      <c r="AA95" s="95">
        <f>(IF((D94&gt;F94),1,0))+(IF((D95&gt;F95),1,0))+(IF((D96&gt;F96),1,0))+(IF((H94&gt;J94),1,0))+(IF((H95&gt;J95),1,0))+(IF((H96&gt;J96),1,0))+(IF((L94&gt;N94),1,0))+(IF((L95&gt;N95),1,0))+(IF((L96&gt;N96),1,0))+(IF((P94&gt;R94),1,0))+(IF((P95&gt;R95),1,0))+(IF((P96&gt;R96),1,0))</f>
        <v>6</v>
      </c>
      <c r="AB95" s="96">
        <f>(IF((D94&lt;F94),1,0))+(IF((D95&lt;F95),1,0))+(IF((D96&lt;F96),1,0))+(IF((H94&lt;J94),1,0))+(IF((H95&lt;J95),1,0))+(IF((H96&lt;J96),1,0))+(IF((L94&lt;N94),1,0))+(IF((L95&lt;N95),1,0))+(IF((L96&lt;N96),1,0))+(IF((P94&lt;R94),1,0))+(IF((P95&lt;R95),1,0))+(IF((P96&lt;R96),1,0))</f>
        <v>2</v>
      </c>
      <c r="AC95" s="97">
        <f>AA95-AB95</f>
        <v>4</v>
      </c>
      <c r="AD95" s="99">
        <f>SUM(D94:D96,H94:H96,L94:L96,P94:P96)</f>
        <v>111</v>
      </c>
      <c r="AE95" s="99">
        <f>SUM(F94:F96,J94:J96,N94:N96,R94:R96)</f>
        <v>98</v>
      </c>
      <c r="AF95" s="100">
        <f>AD95-AE95</f>
        <v>13</v>
      </c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18" t="s">
        <v>251</v>
      </c>
      <c r="AV95" s="5" t="s">
        <v>348</v>
      </c>
      <c r="AW95" s="55">
        <f>IF(BG89="","",BG89)</f>
        <v>9</v>
      </c>
      <c r="AX95" s="57" t="str">
        <f t="shared" si="24"/>
        <v>-</v>
      </c>
      <c r="AY95" s="56">
        <f>IF(BE89="","",BE89)</f>
        <v>15</v>
      </c>
      <c r="AZ95" s="318" t="str">
        <f>IF(BH89="","",IF(BH89="○","×",IF(BH89="×","○")))</f>
        <v>×</v>
      </c>
      <c r="BA95" s="6">
        <f>IF(BG92="","",BG92)</f>
        <v>6</v>
      </c>
      <c r="BB95" s="52" t="str">
        <f aca="true" t="shared" si="26" ref="BB95:BB100">IF(BA95="","","-")</f>
        <v>-</v>
      </c>
      <c r="BC95" s="56">
        <f>IF(BE92="","",BE92)</f>
        <v>15</v>
      </c>
      <c r="BD95" s="318" t="str">
        <f>IF(BH92="","",IF(BH92="○","×",IF(BH92="×","○")))</f>
        <v>○</v>
      </c>
      <c r="BE95" s="284"/>
      <c r="BF95" s="276"/>
      <c r="BG95" s="276"/>
      <c r="BH95" s="266"/>
      <c r="BI95" s="6">
        <v>13</v>
      </c>
      <c r="BJ95" s="52" t="str">
        <f t="shared" si="21"/>
        <v>-</v>
      </c>
      <c r="BK95" s="56">
        <v>15</v>
      </c>
      <c r="BL95" s="351" t="str">
        <f>IF(BI95&lt;&gt;"",IF(BI95&gt;BK95,IF(BI96&gt;BK96,"○",IF(BI97&gt;BK97,"○","×")),IF(BI96&gt;BK96,IF(BI97&gt;BK97,"○","×"),"×")),"")</f>
        <v>×</v>
      </c>
      <c r="BM95" s="273" t="s">
        <v>372</v>
      </c>
      <c r="BN95" s="274"/>
      <c r="BO95" s="274"/>
      <c r="BP95" s="275"/>
      <c r="BQ95" s="66"/>
      <c r="BR95" s="98"/>
      <c r="BS95" s="99"/>
      <c r="BT95" s="98"/>
      <c r="BU95" s="99"/>
      <c r="BV95" s="100"/>
      <c r="BW95" s="99"/>
      <c r="BX95" s="99"/>
      <c r="BY95" s="100"/>
      <c r="BZ95" s="66"/>
      <c r="CA95" s="66"/>
      <c r="CB95" s="66"/>
      <c r="CC95" s="66"/>
    </row>
    <row r="96" spans="1:81" ht="9" customHeight="1">
      <c r="A96" s="66"/>
      <c r="B96" s="9"/>
      <c r="C96" s="20" t="s">
        <v>108</v>
      </c>
      <c r="D96" s="58">
        <f>IF(J93="","",J93)</f>
        <v>15</v>
      </c>
      <c r="E96" s="52" t="str">
        <f t="shared" si="25"/>
        <v>-</v>
      </c>
      <c r="F96" s="59">
        <f>IF(H93="","",H93)</f>
        <v>13</v>
      </c>
      <c r="G96" s="283" t="str">
        <f>IF(I93="","",I93)</f>
        <v>-</v>
      </c>
      <c r="H96" s="270"/>
      <c r="I96" s="271"/>
      <c r="J96" s="271"/>
      <c r="K96" s="272"/>
      <c r="L96" s="12">
        <v>15</v>
      </c>
      <c r="M96" s="52" t="str">
        <f t="shared" si="22"/>
        <v>-</v>
      </c>
      <c r="N96" s="59">
        <v>11</v>
      </c>
      <c r="O96" s="325"/>
      <c r="P96" s="12"/>
      <c r="Q96" s="54">
        <f t="shared" si="23"/>
      </c>
      <c r="R96" s="59"/>
      <c r="S96" s="352"/>
      <c r="T96" s="42">
        <f>Y95</f>
        <v>3</v>
      </c>
      <c r="U96" s="43" t="s">
        <v>343</v>
      </c>
      <c r="V96" s="43">
        <f>Z95</f>
        <v>0</v>
      </c>
      <c r="W96" s="44" t="s">
        <v>70</v>
      </c>
      <c r="X96" s="66"/>
      <c r="Y96" s="116"/>
      <c r="Z96" s="117"/>
      <c r="AA96" s="116"/>
      <c r="AB96" s="117"/>
      <c r="AC96" s="118"/>
      <c r="AD96" s="117"/>
      <c r="AE96" s="117"/>
      <c r="AF96" s="118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18" t="s">
        <v>252</v>
      </c>
      <c r="AV96" s="5" t="s">
        <v>349</v>
      </c>
      <c r="AW96" s="55">
        <f>IF(BG90="","",BG90)</f>
        <v>5</v>
      </c>
      <c r="AX96" s="52" t="str">
        <f t="shared" si="24"/>
        <v>-</v>
      </c>
      <c r="AY96" s="56">
        <f>IF(BE90="","",BE90)</f>
        <v>15</v>
      </c>
      <c r="AZ96" s="319">
        <f>IF(BB93="","",BB93)</f>
      </c>
      <c r="BA96" s="6">
        <f>IF(BG93="","",BG93)</f>
        <v>15</v>
      </c>
      <c r="BB96" s="52" t="str">
        <f t="shared" si="26"/>
        <v>-</v>
      </c>
      <c r="BC96" s="56">
        <f>IF(BE93="","",BE93)</f>
        <v>13</v>
      </c>
      <c r="BD96" s="319" t="str">
        <f>IF(BF93="","",BF93)</f>
        <v>-</v>
      </c>
      <c r="BE96" s="267"/>
      <c r="BF96" s="268"/>
      <c r="BG96" s="268"/>
      <c r="BH96" s="269"/>
      <c r="BI96" s="6">
        <v>14</v>
      </c>
      <c r="BJ96" s="52" t="str">
        <f t="shared" si="21"/>
        <v>-</v>
      </c>
      <c r="BK96" s="56">
        <v>16</v>
      </c>
      <c r="BL96" s="351"/>
      <c r="BM96" s="265"/>
      <c r="BN96" s="263"/>
      <c r="BO96" s="263"/>
      <c r="BP96" s="264"/>
      <c r="BQ96" s="66"/>
      <c r="BR96" s="98">
        <f>COUNTIF(AW95:BL97,"○")</f>
        <v>1</v>
      </c>
      <c r="BS96" s="99">
        <f>COUNTIF(AW95:BL97,"×")</f>
        <v>2</v>
      </c>
      <c r="BT96" s="95">
        <f>(IF((AW95&gt;AY95),1,0))+(IF((AW96&gt;AY96),1,0))+(IF((AW97&gt;AY97),1,0))+(IF((BA95&gt;BC95),1,0))+(IF((BA96&gt;BC96),1,0))+(IF((BA97&gt;BC97),1,0))+(IF((BE95&gt;BG95),1,0))+(IF((BE96&gt;BG96),1,0))+(IF((BE97&gt;BG97),1,0))+(IF((BI95&gt;BK95),1,0))+(IF((BI96&gt;BK96),1,0))+(IF((BI97&gt;BK97),1,0))</f>
        <v>2</v>
      </c>
      <c r="BU96" s="96">
        <f>(IF((AW95&lt;AY95),1,0))+(IF((AW96&lt;AY96),1,0))+(IF((AW97&lt;AY97),1,0))+(IF((BA95&lt;BC95),1,0))+(IF((BA96&lt;BC96),1,0))+(IF((BA97&lt;BC97),1,0))+(IF((BE95&lt;BG95),1,0))+(IF((BE96&lt;BG96),1,0))+(IF((BE97&lt;BG97),1,0))+(IF((BI95&lt;BK95),1,0))+(IF((BI96&lt;BK96),1,0))+(IF((BI97&lt;BK97),1,0))</f>
        <v>5</v>
      </c>
      <c r="BV96" s="97">
        <f>BT96-BU96</f>
        <v>-3</v>
      </c>
      <c r="BW96" s="99">
        <f>SUM(AW95:AW97,BA95:BA97,BE95:BE97,BI95:BI97)</f>
        <v>78</v>
      </c>
      <c r="BX96" s="99">
        <f>SUM(AY95:AY97,BC95:BC97,BG95:BG97,BK95:BK97)</f>
        <v>103</v>
      </c>
      <c r="BY96" s="100">
        <f>BW96-BX96</f>
        <v>-25</v>
      </c>
      <c r="BZ96" s="66"/>
      <c r="CA96" s="66"/>
      <c r="CB96" s="66"/>
      <c r="CC96" s="66"/>
    </row>
    <row r="97" spans="1:81" ht="9" customHeight="1">
      <c r="A97" s="66"/>
      <c r="B97" s="18" t="s">
        <v>109</v>
      </c>
      <c r="C97" s="14" t="s">
        <v>96</v>
      </c>
      <c r="D97" s="55">
        <f>IF(N91="","",N91)</f>
        <v>13</v>
      </c>
      <c r="E97" s="57" t="str">
        <f t="shared" si="25"/>
        <v>-</v>
      </c>
      <c r="F97" s="56">
        <f>IF(L91="","",L91)</f>
        <v>15</v>
      </c>
      <c r="G97" s="318" t="str">
        <f>IF(O91="","",IF(O91="○","×",IF(O91="×","○")))</f>
        <v>×</v>
      </c>
      <c r="H97" s="6">
        <f>IF(N94="","",N94)</f>
        <v>11</v>
      </c>
      <c r="I97" s="52" t="str">
        <f aca="true" t="shared" si="27" ref="I97:I102">IF(H97="","","-")</f>
        <v>-</v>
      </c>
      <c r="J97" s="56">
        <f>IF(L94="","",L94)</f>
        <v>15</v>
      </c>
      <c r="K97" s="318" t="str">
        <f>IF(O94="","",IF(O94="○","×",IF(O94="×","○")))</f>
        <v>×</v>
      </c>
      <c r="L97" s="284"/>
      <c r="M97" s="276"/>
      <c r="N97" s="276"/>
      <c r="O97" s="266"/>
      <c r="P97" s="6">
        <v>15</v>
      </c>
      <c r="Q97" s="52" t="str">
        <f t="shared" si="23"/>
        <v>-</v>
      </c>
      <c r="R97" s="56">
        <v>8</v>
      </c>
      <c r="S97" s="351" t="str">
        <f>IF(P97&lt;&gt;"",IF(P97&gt;R97,IF(P98&gt;R98,"○",IF(P99&gt;R99,"○","×")),IF(P98&gt;R98,IF(P99&gt;R99,"○","×"),"×")),"")</f>
        <v>○</v>
      </c>
      <c r="T97" s="273" t="s">
        <v>372</v>
      </c>
      <c r="U97" s="274"/>
      <c r="V97" s="274"/>
      <c r="W97" s="275"/>
      <c r="X97" s="66"/>
      <c r="Y97" s="98"/>
      <c r="Z97" s="99"/>
      <c r="AA97" s="98"/>
      <c r="AB97" s="99"/>
      <c r="AC97" s="100"/>
      <c r="AD97" s="99"/>
      <c r="AE97" s="99"/>
      <c r="AF97" s="100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9"/>
      <c r="AV97" s="10" t="s">
        <v>108</v>
      </c>
      <c r="AW97" s="58">
        <f>IF(BG91="","",BG91)</f>
      </c>
      <c r="AX97" s="54">
        <f t="shared" si="24"/>
      </c>
      <c r="AY97" s="59">
        <f>IF(BE91="","",BE91)</f>
      </c>
      <c r="AZ97" s="283">
        <f>IF(BB94="","",BB94)</f>
      </c>
      <c r="BA97" s="12">
        <f>IF(BG94="","",BG94)</f>
        <v>16</v>
      </c>
      <c r="BB97" s="52" t="str">
        <f t="shared" si="26"/>
        <v>-</v>
      </c>
      <c r="BC97" s="59">
        <f>IF(BE94="","",BE94)</f>
        <v>14</v>
      </c>
      <c r="BD97" s="283" t="str">
        <f>IF(BF94="","",BF94)</f>
        <v>-</v>
      </c>
      <c r="BE97" s="270"/>
      <c r="BF97" s="271"/>
      <c r="BG97" s="271"/>
      <c r="BH97" s="272"/>
      <c r="BI97" s="12"/>
      <c r="BJ97" s="52">
        <f t="shared" si="21"/>
      </c>
      <c r="BK97" s="59"/>
      <c r="BL97" s="352"/>
      <c r="BM97" s="42">
        <f>BR96</f>
        <v>1</v>
      </c>
      <c r="BN97" s="43" t="s">
        <v>343</v>
      </c>
      <c r="BO97" s="43">
        <f>BS96</f>
        <v>2</v>
      </c>
      <c r="BP97" s="44" t="s">
        <v>70</v>
      </c>
      <c r="BQ97" s="66"/>
      <c r="BR97" s="98"/>
      <c r="BS97" s="99"/>
      <c r="BT97" s="98"/>
      <c r="BU97" s="99"/>
      <c r="BV97" s="100"/>
      <c r="BW97" s="99"/>
      <c r="BX97" s="99"/>
      <c r="BY97" s="100"/>
      <c r="BZ97" s="66"/>
      <c r="CA97" s="66"/>
      <c r="CB97" s="66"/>
      <c r="CC97" s="66"/>
    </row>
    <row r="98" spans="1:81" ht="9" customHeight="1">
      <c r="A98" s="66"/>
      <c r="B98" s="18" t="s">
        <v>110</v>
      </c>
      <c r="C98" s="5" t="s">
        <v>96</v>
      </c>
      <c r="D98" s="55">
        <f>IF(N92="","",N92)</f>
        <v>12</v>
      </c>
      <c r="E98" s="52" t="str">
        <f t="shared" si="25"/>
        <v>-</v>
      </c>
      <c r="F98" s="56">
        <f>IF(L92="","",L92)</f>
        <v>15</v>
      </c>
      <c r="G98" s="319">
        <f>IF(I95="","",I95)</f>
      </c>
      <c r="H98" s="6">
        <f>IF(N95="","",N95)</f>
        <v>15</v>
      </c>
      <c r="I98" s="52" t="str">
        <f t="shared" si="27"/>
        <v>-</v>
      </c>
      <c r="J98" s="56">
        <f>IF(L95="","",L95)</f>
        <v>9</v>
      </c>
      <c r="K98" s="319" t="str">
        <f>IF(M95="","",M95)</f>
        <v>-</v>
      </c>
      <c r="L98" s="267"/>
      <c r="M98" s="268"/>
      <c r="N98" s="268"/>
      <c r="O98" s="269"/>
      <c r="P98" s="6">
        <v>15</v>
      </c>
      <c r="Q98" s="52" t="str">
        <f t="shared" si="23"/>
        <v>-</v>
      </c>
      <c r="R98" s="56">
        <v>10</v>
      </c>
      <c r="S98" s="351"/>
      <c r="T98" s="265"/>
      <c r="U98" s="263"/>
      <c r="V98" s="263"/>
      <c r="W98" s="264"/>
      <c r="X98" s="66"/>
      <c r="Y98" s="98">
        <f>COUNTIF(D97:S99,"○")</f>
        <v>1</v>
      </c>
      <c r="Z98" s="99">
        <f>COUNTIF(D97:S99,"×")</f>
        <v>2</v>
      </c>
      <c r="AA98" s="95">
        <f>(IF((D97&gt;F97),1,0))+(IF((D98&gt;F98),1,0))+(IF((D99&gt;F99),1,0))+(IF((H97&gt;J97),1,0))+(IF((H98&gt;J98),1,0))+(IF((H99&gt;J99),1,0))+(IF((L97&gt;N97),1,0))+(IF((L98&gt;N98),1,0))+(IF((L99&gt;N99),1,0))+(IF((P97&gt;R97),1,0))+(IF((P98&gt;R98),1,0))+(IF((P99&gt;R99),1,0))</f>
        <v>3</v>
      </c>
      <c r="AB98" s="96">
        <f>(IF((D97&lt;F97),1,0))+(IF((D98&lt;F98),1,0))+(IF((D99&lt;F99),1,0))+(IF((H97&lt;J97),1,0))+(IF((H98&lt;J98),1,0))+(IF((H99&lt;J99),1,0))+(IF((L97&lt;N97),1,0))+(IF((L98&lt;N98),1,0))+(IF((L99&lt;N99),1,0))+(IF((P97&lt;R97),1,0))+(IF((P98&lt;R98),1,0))+(IF((P99&lt;R99),1,0))</f>
        <v>4</v>
      </c>
      <c r="AC98" s="97">
        <f>AA98-AB98</f>
        <v>-1</v>
      </c>
      <c r="AD98" s="99">
        <f>SUM(D97:D99,H97:H99,L97:L99,P97:P99)</f>
        <v>92</v>
      </c>
      <c r="AE98" s="99">
        <f>SUM(F97:F99,J97:J99,N97:N99,R97:R99)</f>
        <v>87</v>
      </c>
      <c r="AF98" s="100">
        <f>AD98-AE98</f>
        <v>5</v>
      </c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24" t="s">
        <v>253</v>
      </c>
      <c r="AV98" s="32" t="s">
        <v>337</v>
      </c>
      <c r="AW98" s="55">
        <f>IF(BK89="","",BK89)</f>
        <v>7</v>
      </c>
      <c r="AX98" s="52" t="str">
        <f t="shared" si="24"/>
        <v>-</v>
      </c>
      <c r="AY98" s="56">
        <f>IF(BI89="","",BI89)</f>
        <v>15</v>
      </c>
      <c r="AZ98" s="318" t="str">
        <f>IF(BL89="","",IF(BL89="○","×",IF(BL89="×","○")))</f>
        <v>×</v>
      </c>
      <c r="BA98" s="6">
        <f>IF(BK92="","",BK92)</f>
        <v>6</v>
      </c>
      <c r="BB98" s="57" t="str">
        <f t="shared" si="26"/>
        <v>-</v>
      </c>
      <c r="BC98" s="56">
        <f>IF(BI92="","",BI92)</f>
        <v>15</v>
      </c>
      <c r="BD98" s="318" t="str">
        <f>IF(BL92="","",IF(BL92="○","×",IF(BL92="×","○")))</f>
        <v>○</v>
      </c>
      <c r="BE98" s="35">
        <f>IF(BK95="","",BK95)</f>
        <v>15</v>
      </c>
      <c r="BF98" s="52" t="str">
        <f>IF(BE98="","","-")</f>
        <v>-</v>
      </c>
      <c r="BG98" s="61">
        <f>IF(BI95="","",BI95)</f>
        <v>13</v>
      </c>
      <c r="BH98" s="318" t="str">
        <f>IF(BL95="","",IF(BL95="○","×",IF(BL95="×","○")))</f>
        <v>○</v>
      </c>
      <c r="BI98" s="284"/>
      <c r="BJ98" s="276"/>
      <c r="BK98" s="276"/>
      <c r="BL98" s="397"/>
      <c r="BM98" s="273" t="s">
        <v>371</v>
      </c>
      <c r="BN98" s="274"/>
      <c r="BO98" s="274"/>
      <c r="BP98" s="275"/>
      <c r="BQ98" s="66"/>
      <c r="BR98" s="78"/>
      <c r="BS98" s="79"/>
      <c r="BT98" s="78"/>
      <c r="BU98" s="79"/>
      <c r="BV98" s="93"/>
      <c r="BW98" s="79"/>
      <c r="BX98" s="79"/>
      <c r="BY98" s="93"/>
      <c r="BZ98" s="66"/>
      <c r="CA98" s="66"/>
      <c r="CB98" s="66"/>
      <c r="CC98" s="66"/>
    </row>
    <row r="99" spans="1:81" ht="9" customHeight="1">
      <c r="A99" s="66"/>
      <c r="B99" s="9"/>
      <c r="C99" s="20" t="s">
        <v>19</v>
      </c>
      <c r="D99" s="58">
        <f>IF(N93="","",N93)</f>
      </c>
      <c r="E99" s="54">
        <f t="shared" si="25"/>
      </c>
      <c r="F99" s="59">
        <f>IF(L93="","",L93)</f>
      </c>
      <c r="G99" s="283">
        <f>IF(I96="","",I96)</f>
      </c>
      <c r="H99" s="12">
        <f>IF(N96="","",N96)</f>
        <v>11</v>
      </c>
      <c r="I99" s="52" t="str">
        <f t="shared" si="27"/>
        <v>-</v>
      </c>
      <c r="J99" s="59">
        <f>IF(L96="","",L96)</f>
        <v>15</v>
      </c>
      <c r="K99" s="283" t="str">
        <f>IF(M96="","",M96)</f>
        <v>-</v>
      </c>
      <c r="L99" s="270"/>
      <c r="M99" s="271"/>
      <c r="N99" s="271"/>
      <c r="O99" s="272"/>
      <c r="P99" s="12"/>
      <c r="Q99" s="52">
        <f t="shared" si="23"/>
      </c>
      <c r="R99" s="59"/>
      <c r="S99" s="352"/>
      <c r="T99" s="42">
        <f>Y98</f>
        <v>1</v>
      </c>
      <c r="U99" s="43" t="s">
        <v>343</v>
      </c>
      <c r="V99" s="43">
        <f>Z98</f>
        <v>2</v>
      </c>
      <c r="W99" s="44" t="s">
        <v>70</v>
      </c>
      <c r="X99" s="66"/>
      <c r="Y99" s="98"/>
      <c r="Z99" s="99"/>
      <c r="AA99" s="98"/>
      <c r="AB99" s="99"/>
      <c r="AC99" s="100"/>
      <c r="AD99" s="99"/>
      <c r="AE99" s="99"/>
      <c r="AF99" s="100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18" t="s">
        <v>254</v>
      </c>
      <c r="AV99" s="33" t="s">
        <v>342</v>
      </c>
      <c r="AW99" s="55">
        <f>IF(BK90="","",BK90)</f>
        <v>14</v>
      </c>
      <c r="AX99" s="52" t="str">
        <f t="shared" si="24"/>
        <v>-</v>
      </c>
      <c r="AY99" s="56">
        <f>IF(BI90="","",BI90)</f>
        <v>16</v>
      </c>
      <c r="AZ99" s="319" t="str">
        <f>IF(BB96="","",BB96)</f>
        <v>-</v>
      </c>
      <c r="BA99" s="6">
        <f>IF(BK93="","",BK93)</f>
        <v>15</v>
      </c>
      <c r="BB99" s="52" t="str">
        <f t="shared" si="26"/>
        <v>-</v>
      </c>
      <c r="BC99" s="56">
        <f>IF(BI93="","",BI93)</f>
        <v>10</v>
      </c>
      <c r="BD99" s="319">
        <f>IF(BF96="","",BF96)</f>
      </c>
      <c r="BE99" s="6">
        <f>IF(BK96="","",BK96)</f>
        <v>16</v>
      </c>
      <c r="BF99" s="52" t="str">
        <f>IF(BE99="","","-")</f>
        <v>-</v>
      </c>
      <c r="BG99" s="56">
        <f>IF(BI96="","",BI96)</f>
        <v>14</v>
      </c>
      <c r="BH99" s="319" t="str">
        <f>IF(BJ96="","",BJ96)</f>
        <v>-</v>
      </c>
      <c r="BI99" s="267"/>
      <c r="BJ99" s="268"/>
      <c r="BK99" s="268"/>
      <c r="BL99" s="398"/>
      <c r="BM99" s="265"/>
      <c r="BN99" s="263"/>
      <c r="BO99" s="263"/>
      <c r="BP99" s="264"/>
      <c r="BQ99" s="66"/>
      <c r="BR99" s="98">
        <f>COUNTIF(AW98:BL100,"○")</f>
        <v>2</v>
      </c>
      <c r="BS99" s="99">
        <f>COUNTIF(AW98:BL100,"×")</f>
        <v>1</v>
      </c>
      <c r="BT99" s="95">
        <f>(IF((AW98&gt;AY98),1,0))+(IF((AW99&gt;AY99),1,0))+(IF((AW100&gt;AY100),1,0))+(IF((BA98&gt;BC98),1,0))+(IF((BA99&gt;BC99),1,0))+(IF((BA100&gt;BC100),1,0))+(IF((BE98&gt;BG98),1,0))+(IF((BE99&gt;BG99),1,0))+(IF((BE100&gt;BG100),1,0))+(IF((BI98&gt;BK98),1,0))+(IF((BI99&gt;BK99),1,0))+(IF((BI100&gt;BK100),1,0))</f>
        <v>4</v>
      </c>
      <c r="BU99" s="96">
        <f>(IF((AW98&lt;AY98),1,0))+(IF((AW99&lt;AY99),1,0))+(IF((AW100&lt;AY100),1,0))+(IF((BA98&lt;BC98),1,0))+(IF((BA99&lt;BC99),1,0))+(IF((BA100&lt;BC100),1,0))+(IF((BE98&lt;BG98),1,0))+(IF((BE99&lt;BG99),1,0))+(IF((BE100&lt;BG100),1,0))+(IF((BI98&lt;BK98),1,0))+(IF((BI99&lt;BK99),1,0))+(IF((BI100&lt;BK100),1,0))</f>
        <v>3</v>
      </c>
      <c r="BV99" s="97">
        <f>BT99-BU99</f>
        <v>1</v>
      </c>
      <c r="BW99" s="99">
        <f>SUM(AW98:AW100,BA98:BA100,BE98:BE100,BI98:BI100)</f>
        <v>90</v>
      </c>
      <c r="BX99" s="99">
        <f>SUM(AY98:AY100,BC98:BC100,BG98:BG100,BK98:BK100)</f>
        <v>98</v>
      </c>
      <c r="BY99" s="100">
        <f>BW99-BX99</f>
        <v>-8</v>
      </c>
      <c r="BZ99" s="66"/>
      <c r="CA99" s="66"/>
      <c r="CB99" s="66"/>
      <c r="CC99" s="66"/>
    </row>
    <row r="100" spans="1:81" ht="9" customHeight="1" thickBot="1">
      <c r="A100" s="66"/>
      <c r="B100" s="24" t="s">
        <v>111</v>
      </c>
      <c r="C100" s="14" t="s">
        <v>93</v>
      </c>
      <c r="D100" s="55">
        <f>IF(R91="","",R91)</f>
        <v>14</v>
      </c>
      <c r="E100" s="52" t="str">
        <f t="shared" si="25"/>
        <v>-</v>
      </c>
      <c r="F100" s="56">
        <f>IF(P91="","",P91)</f>
        <v>15</v>
      </c>
      <c r="G100" s="318" t="str">
        <f>IF(S91="","",IF(S91="○","×",IF(S91="×","○")))</f>
        <v>×</v>
      </c>
      <c r="H100" s="6">
        <f>IF(R94="","",R94)</f>
        <v>10</v>
      </c>
      <c r="I100" s="57" t="str">
        <f t="shared" si="27"/>
        <v>-</v>
      </c>
      <c r="J100" s="56">
        <f>IF(P94="","",P94)</f>
        <v>15</v>
      </c>
      <c r="K100" s="318" t="str">
        <f>IF(S94="","",IF(S94="○","×",IF(S94="×","○")))</f>
        <v>×</v>
      </c>
      <c r="L100" s="35">
        <f>IF(R97="","",R97)</f>
        <v>8</v>
      </c>
      <c r="M100" s="52" t="str">
        <f>IF(L100="","","-")</f>
        <v>-</v>
      </c>
      <c r="N100" s="61">
        <f>IF(P97="","",P97)</f>
        <v>15</v>
      </c>
      <c r="O100" s="318" t="str">
        <f>IF(S97="","",IF(S97="○","×",IF(S97="×","○")))</f>
        <v>×</v>
      </c>
      <c r="P100" s="284"/>
      <c r="Q100" s="276"/>
      <c r="R100" s="276"/>
      <c r="S100" s="397"/>
      <c r="T100" s="273" t="s">
        <v>373</v>
      </c>
      <c r="U100" s="274"/>
      <c r="V100" s="274"/>
      <c r="W100" s="275"/>
      <c r="X100" s="66"/>
      <c r="Y100" s="78"/>
      <c r="Z100" s="79"/>
      <c r="AA100" s="78"/>
      <c r="AB100" s="79"/>
      <c r="AC100" s="93"/>
      <c r="AD100" s="79"/>
      <c r="AE100" s="79"/>
      <c r="AF100" s="93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27"/>
      <c r="AV100" s="34" t="s">
        <v>85</v>
      </c>
      <c r="AW100" s="62">
        <f>IF(BK91="","",BK91)</f>
      </c>
      <c r="AX100" s="63">
        <f t="shared" si="24"/>
      </c>
      <c r="AY100" s="64">
        <f>IF(BI91="","",BI91)</f>
      </c>
      <c r="AZ100" s="408" t="str">
        <f>IF(BB97="","",BB97)</f>
        <v>-</v>
      </c>
      <c r="BA100" s="65">
        <f>IF(BK94="","",BK94)</f>
        <v>17</v>
      </c>
      <c r="BB100" s="63" t="str">
        <f t="shared" si="26"/>
        <v>-</v>
      </c>
      <c r="BC100" s="64">
        <f>IF(BI94="","",BI94)</f>
        <v>15</v>
      </c>
      <c r="BD100" s="408">
        <f>IF(BF97="","",BF97)</f>
      </c>
      <c r="BE100" s="65">
        <f>IF(BK97="","",BK97)</f>
      </c>
      <c r="BF100" s="63">
        <f>IF(BE100="","","-")</f>
      </c>
      <c r="BG100" s="64">
        <f>IF(BI97="","",BI97)</f>
      </c>
      <c r="BH100" s="408">
        <f>IF(BJ97="","",BJ97)</f>
      </c>
      <c r="BI100" s="399"/>
      <c r="BJ100" s="400"/>
      <c r="BK100" s="400"/>
      <c r="BL100" s="401"/>
      <c r="BM100" s="45">
        <f>BR99</f>
        <v>2</v>
      </c>
      <c r="BN100" s="46" t="s">
        <v>343</v>
      </c>
      <c r="BO100" s="46">
        <f>BS99</f>
        <v>1</v>
      </c>
      <c r="BP100" s="47" t="s">
        <v>70</v>
      </c>
      <c r="BQ100" s="66"/>
      <c r="BR100" s="116"/>
      <c r="BS100" s="117"/>
      <c r="BT100" s="116"/>
      <c r="BU100" s="117"/>
      <c r="BV100" s="118"/>
      <c r="BW100" s="117"/>
      <c r="BX100" s="117"/>
      <c r="BY100" s="118"/>
      <c r="BZ100" s="66"/>
      <c r="CA100" s="66"/>
      <c r="CB100" s="66"/>
      <c r="CC100" s="66"/>
    </row>
    <row r="101" spans="1:81" ht="9" customHeight="1" thickBot="1">
      <c r="A101" s="66"/>
      <c r="B101" s="18" t="s">
        <v>112</v>
      </c>
      <c r="C101" s="5" t="s">
        <v>93</v>
      </c>
      <c r="D101" s="55">
        <f>IF(R92="","",R92)</f>
        <v>12</v>
      </c>
      <c r="E101" s="52" t="str">
        <f t="shared" si="25"/>
        <v>-</v>
      </c>
      <c r="F101" s="56">
        <f>IF(P92="","",P92)</f>
        <v>15</v>
      </c>
      <c r="G101" s="319" t="str">
        <f>IF(I98="","",I98)</f>
        <v>-</v>
      </c>
      <c r="H101" s="6">
        <f>IF(R95="","",R95)</f>
        <v>12</v>
      </c>
      <c r="I101" s="52" t="str">
        <f t="shared" si="27"/>
        <v>-</v>
      </c>
      <c r="J101" s="56">
        <f>IF(P95="","",P95)</f>
        <v>15</v>
      </c>
      <c r="K101" s="319">
        <f>IF(M98="","",M98)</f>
      </c>
      <c r="L101" s="6">
        <f>IF(R98="","",R98)</f>
        <v>10</v>
      </c>
      <c r="M101" s="52" t="str">
        <f>IF(L101="","","-")</f>
        <v>-</v>
      </c>
      <c r="N101" s="56">
        <f>IF(P98="","",P98)</f>
        <v>15</v>
      </c>
      <c r="O101" s="319" t="str">
        <f>IF(Q98="","",Q98)</f>
        <v>-</v>
      </c>
      <c r="P101" s="267"/>
      <c r="Q101" s="268"/>
      <c r="R101" s="268"/>
      <c r="S101" s="398"/>
      <c r="T101" s="265"/>
      <c r="U101" s="263"/>
      <c r="V101" s="263"/>
      <c r="W101" s="264"/>
      <c r="X101" s="66"/>
      <c r="Y101" s="98">
        <f>COUNTIF(D100:S102,"○")</f>
        <v>0</v>
      </c>
      <c r="Z101" s="99">
        <f>COUNTIF(D100:S102,"×")</f>
        <v>3</v>
      </c>
      <c r="AA101" s="95">
        <f>(IF((D100&gt;F100),1,0))+(IF((D101&gt;F101),1,0))+(IF((D102&gt;F102),1,0))+(IF((H100&gt;J100),1,0))+(IF((H101&gt;J101),1,0))+(IF((H102&gt;J102),1,0))+(IF((L100&gt;N100),1,0))+(IF((L101&gt;N101),1,0))+(IF((L102&gt;N102),1,0))+(IF((P100&gt;R100),1,0))+(IF((P101&gt;R101),1,0))+(IF((P102&gt;R102),1,0))</f>
        <v>0</v>
      </c>
      <c r="AB101" s="96">
        <f>(IF((D100&lt;F100),1,0))+(IF((D101&lt;F101),1,0))+(IF((D102&lt;F102),1,0))+(IF((H100&lt;J100),1,0))+(IF((H101&lt;J101),1,0))+(IF((H102&lt;J102),1,0))+(IF((L100&lt;N100),1,0))+(IF((L101&lt;N101),1,0))+(IF((L102&lt;N102),1,0))+(IF((P100&lt;R100),1,0))+(IF((P101&lt;R101),1,0))+(IF((P102&lt;R102),1,0))</f>
        <v>6</v>
      </c>
      <c r="AC101" s="97">
        <f>AA101-AB101</f>
        <v>-6</v>
      </c>
      <c r="AD101" s="99">
        <f>SUM(D100:D102,H100:H102,L100:L102,P100:P102)</f>
        <v>66</v>
      </c>
      <c r="AE101" s="99">
        <f>SUM(F100:F102,J100:J102,N100:N102,R100:R102)</f>
        <v>90</v>
      </c>
      <c r="AF101" s="100">
        <f>AD101-AE101</f>
        <v>-24</v>
      </c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7"/>
      <c r="BS101" s="67"/>
      <c r="BT101" s="67"/>
      <c r="BU101" s="67"/>
      <c r="BV101" s="67"/>
      <c r="BW101" s="67"/>
      <c r="BX101" s="67"/>
      <c r="BY101" s="66"/>
      <c r="BZ101" s="66"/>
      <c r="CA101" s="66"/>
      <c r="CB101" s="66"/>
      <c r="CC101" s="66"/>
    </row>
    <row r="102" spans="1:81" ht="9" customHeight="1" thickBot="1">
      <c r="A102" s="66"/>
      <c r="B102" s="27"/>
      <c r="C102" s="28" t="s">
        <v>37</v>
      </c>
      <c r="D102" s="62">
        <f>IF(R93="","",R93)</f>
      </c>
      <c r="E102" s="63">
        <f t="shared" si="25"/>
      </c>
      <c r="F102" s="64">
        <f>IF(P93="","",P93)</f>
      </c>
      <c r="G102" s="408" t="str">
        <f>IF(I99="","",I99)</f>
        <v>-</v>
      </c>
      <c r="H102" s="65">
        <f>IF(R96="","",R96)</f>
      </c>
      <c r="I102" s="63">
        <f t="shared" si="27"/>
      </c>
      <c r="J102" s="64">
        <f>IF(P96="","",P96)</f>
      </c>
      <c r="K102" s="408">
        <f>IF(M99="","",M99)</f>
      </c>
      <c r="L102" s="65">
        <f>IF(R99="","",R99)</f>
      </c>
      <c r="M102" s="63">
        <f>IF(L102="","","-")</f>
      </c>
      <c r="N102" s="64">
        <f>IF(P99="","",P99)</f>
      </c>
      <c r="O102" s="408">
        <f>IF(Q99="","",Q99)</f>
      </c>
      <c r="P102" s="399"/>
      <c r="Q102" s="400"/>
      <c r="R102" s="400"/>
      <c r="S102" s="401"/>
      <c r="T102" s="45">
        <f>Y101</f>
        <v>0</v>
      </c>
      <c r="U102" s="46" t="s">
        <v>343</v>
      </c>
      <c r="V102" s="46">
        <f>Z101</f>
        <v>3</v>
      </c>
      <c r="W102" s="47" t="s">
        <v>70</v>
      </c>
      <c r="X102" s="66"/>
      <c r="Y102" s="116"/>
      <c r="Z102" s="117"/>
      <c r="AA102" s="116"/>
      <c r="AB102" s="117"/>
      <c r="AC102" s="118"/>
      <c r="AD102" s="117"/>
      <c r="AE102" s="117"/>
      <c r="AF102" s="118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338" t="s">
        <v>53</v>
      </c>
      <c r="AV102" s="339"/>
      <c r="AW102" s="342" t="str">
        <f>AU104</f>
        <v>石井珠子</v>
      </c>
      <c r="AX102" s="333"/>
      <c r="AY102" s="333"/>
      <c r="AZ102" s="343"/>
      <c r="BA102" s="332" t="str">
        <f>AU107</f>
        <v>大内喜代美</v>
      </c>
      <c r="BB102" s="333"/>
      <c r="BC102" s="333"/>
      <c r="BD102" s="343"/>
      <c r="BE102" s="332" t="str">
        <f>AU110</f>
        <v>渡邉みどり</v>
      </c>
      <c r="BF102" s="333"/>
      <c r="BG102" s="333"/>
      <c r="BH102" s="343"/>
      <c r="BI102" s="335" t="s">
        <v>39</v>
      </c>
      <c r="BJ102" s="336"/>
      <c r="BK102" s="336"/>
      <c r="BL102" s="337"/>
      <c r="BM102" s="66"/>
      <c r="BN102" s="440" t="s">
        <v>66</v>
      </c>
      <c r="BO102" s="441"/>
      <c r="BP102" s="316" t="s">
        <v>67</v>
      </c>
      <c r="BQ102" s="390"/>
      <c r="BR102" s="317"/>
      <c r="BS102" s="83" t="s">
        <v>68</v>
      </c>
      <c r="BT102" s="84"/>
      <c r="BU102" s="85"/>
      <c r="BV102" s="67"/>
      <c r="BW102" s="67"/>
      <c r="BX102" s="67"/>
      <c r="BY102" s="66"/>
      <c r="BZ102" s="66"/>
      <c r="CA102" s="66"/>
      <c r="CB102" s="66"/>
      <c r="CC102" s="66"/>
    </row>
    <row r="103" spans="1:81" ht="9" customHeight="1" thickBo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71"/>
      <c r="Z103" s="71"/>
      <c r="AA103" s="71"/>
      <c r="AB103" s="71"/>
      <c r="AC103" s="71"/>
      <c r="AD103" s="71"/>
      <c r="AE103" s="71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340"/>
      <c r="AV103" s="341"/>
      <c r="AW103" s="344" t="str">
        <f>AU105</f>
        <v>大西加代子</v>
      </c>
      <c r="AX103" s="327"/>
      <c r="AY103" s="327"/>
      <c r="AZ103" s="345"/>
      <c r="BA103" s="326" t="str">
        <f>AU108</f>
        <v>田村美和</v>
      </c>
      <c r="BB103" s="327"/>
      <c r="BC103" s="327"/>
      <c r="BD103" s="345"/>
      <c r="BE103" s="326" t="str">
        <f>AU111</f>
        <v>鈴木亜由美</v>
      </c>
      <c r="BF103" s="327"/>
      <c r="BG103" s="327"/>
      <c r="BH103" s="345"/>
      <c r="BI103" s="329" t="s">
        <v>40</v>
      </c>
      <c r="BJ103" s="330"/>
      <c r="BK103" s="330"/>
      <c r="BL103" s="331"/>
      <c r="BM103" s="66"/>
      <c r="BN103" s="80" t="s">
        <v>69</v>
      </c>
      <c r="BO103" s="81" t="s">
        <v>70</v>
      </c>
      <c r="BP103" s="80" t="s">
        <v>344</v>
      </c>
      <c r="BQ103" s="81" t="s">
        <v>71</v>
      </c>
      <c r="BR103" s="82" t="s">
        <v>72</v>
      </c>
      <c r="BS103" s="81" t="s">
        <v>345</v>
      </c>
      <c r="BT103" s="81" t="s">
        <v>71</v>
      </c>
      <c r="BU103" s="82" t="s">
        <v>72</v>
      </c>
      <c r="BV103" s="67"/>
      <c r="BW103" s="67"/>
      <c r="BX103" s="67"/>
      <c r="BY103" s="66"/>
      <c r="BZ103" s="66"/>
      <c r="CA103" s="66"/>
      <c r="CB103" s="66"/>
      <c r="CC103" s="66"/>
    </row>
    <row r="104" spans="1:81" ht="9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71"/>
      <c r="Z104" s="71"/>
      <c r="AA104" s="71"/>
      <c r="AB104" s="71"/>
      <c r="AC104" s="71"/>
      <c r="AD104" s="71"/>
      <c r="AE104" s="71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4" t="s">
        <v>255</v>
      </c>
      <c r="AV104" s="38" t="s">
        <v>309</v>
      </c>
      <c r="AW104" s="363"/>
      <c r="AX104" s="364"/>
      <c r="AY104" s="364"/>
      <c r="AZ104" s="365"/>
      <c r="BA104" s="6">
        <v>4</v>
      </c>
      <c r="BB104" s="7" t="str">
        <f>IF(BA104="","","-")</f>
        <v>-</v>
      </c>
      <c r="BC104" s="3">
        <v>15</v>
      </c>
      <c r="BD104" s="445" t="str">
        <f>IF(BA104&lt;&gt;"",IF(BA104&gt;BC104,IF(BA105&gt;BC105,"○",IF(BA106&gt;BC106,"○","×")),IF(BA105&gt;BC105,IF(BA106&gt;BC106,"○","×"),"×")),"")</f>
        <v>×</v>
      </c>
      <c r="BE104" s="6">
        <v>10</v>
      </c>
      <c r="BF104" s="8" t="str">
        <f aca="true" t="shared" si="28" ref="BF104:BF109">IF(BE104="","","-")</f>
        <v>-</v>
      </c>
      <c r="BG104" s="277">
        <v>15</v>
      </c>
      <c r="BH104" s="445" t="str">
        <f>IF(BE104&lt;&gt;"",IF(BE104&gt;BG104,IF(BE105&gt;BG105,"○",IF(BE106&gt;BG106,"○","×")),IF(BE105&gt;BG105,IF(BE106&gt;BG106,"○","×"),"×")),"")</f>
        <v>×</v>
      </c>
      <c r="BI104" s="442" t="s">
        <v>372</v>
      </c>
      <c r="BJ104" s="443"/>
      <c r="BK104" s="443"/>
      <c r="BL104" s="444"/>
      <c r="BM104" s="66"/>
      <c r="BN104" s="91"/>
      <c r="BO104" s="92"/>
      <c r="BP104" s="78"/>
      <c r="BQ104" s="79"/>
      <c r="BR104" s="93"/>
      <c r="BS104" s="92"/>
      <c r="BT104" s="92"/>
      <c r="BU104" s="94"/>
      <c r="BV104" s="67"/>
      <c r="BW104" s="67"/>
      <c r="BX104" s="67"/>
      <c r="BY104" s="66"/>
      <c r="BZ104" s="66"/>
      <c r="CA104" s="66"/>
      <c r="CB104" s="66"/>
      <c r="CC104" s="66"/>
    </row>
    <row r="105" spans="1:81" ht="9" customHeight="1">
      <c r="A105" s="66"/>
      <c r="B105" s="454" t="s">
        <v>3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4" t="s">
        <v>256</v>
      </c>
      <c r="AV105" s="33" t="s">
        <v>306</v>
      </c>
      <c r="AW105" s="366"/>
      <c r="AX105" s="358"/>
      <c r="AY105" s="358"/>
      <c r="AZ105" s="359"/>
      <c r="BA105" s="6">
        <v>11</v>
      </c>
      <c r="BB105" s="7" t="str">
        <f>IF(BA105="","","-")</f>
        <v>-</v>
      </c>
      <c r="BC105" s="278">
        <v>15</v>
      </c>
      <c r="BD105" s="446"/>
      <c r="BE105" s="6">
        <v>11</v>
      </c>
      <c r="BF105" s="7" t="str">
        <f t="shared" si="28"/>
        <v>-</v>
      </c>
      <c r="BG105" s="279">
        <v>15</v>
      </c>
      <c r="BH105" s="446"/>
      <c r="BI105" s="374"/>
      <c r="BJ105" s="375"/>
      <c r="BK105" s="375"/>
      <c r="BL105" s="376"/>
      <c r="BM105" s="66"/>
      <c r="BN105" s="91">
        <f>COUNTIF(AW104:BH106,"○")</f>
        <v>0</v>
      </c>
      <c r="BO105" s="92">
        <f>COUNTIF(AW104:BH106,"×")</f>
        <v>2</v>
      </c>
      <c r="BP105" s="95">
        <f>(IF((AW104&gt;AY104),1,0))+(IF((AW105&gt;AY105),1,0))+(IF((AW106&gt;AY106),1,0))+(IF((BA104&gt;BC104),1,0))+(IF((BA105&gt;BC105),1,0))+(IF((BA106&gt;BC106),1,0))+(IF((BE104&gt;BG104),1,0))+(IF((BE105&gt;BG105),1,0))+(IF((BE106&gt;BG106),1,0))</f>
        <v>0</v>
      </c>
      <c r="BQ105" s="96">
        <f>(IF((AW104&lt;AY104),1,0))+(IF((AW105&lt;AY105),1,0))+(IF((AW106&lt;AY106),1,0))+(IF((BA104&lt;BC104),1,0))+(IF((BA105&lt;BC105),1,0))+(IF((BA106&lt;BC106),1,0))+(IF((BE104&lt;BG104),1,0))+(IF((BE105&lt;BG105),1,0))+(IF((BE106&lt;BG106),1,0))</f>
        <v>4</v>
      </c>
      <c r="BR105" s="97">
        <f>BP105-BQ105</f>
        <v>-4</v>
      </c>
      <c r="BS105" s="92">
        <f>SUM(AW104:AW106,BA104:BA106,BE104:BE106)</f>
        <v>36</v>
      </c>
      <c r="BT105" s="92">
        <f>SUM(AY104:AY106,BC104:BC106,BG104:BG106)</f>
        <v>60</v>
      </c>
      <c r="BU105" s="94">
        <f>BS105-BT105</f>
        <v>-24</v>
      </c>
      <c r="BV105" s="67"/>
      <c r="BW105" s="67"/>
      <c r="BX105" s="67"/>
      <c r="BY105" s="66"/>
      <c r="BZ105" s="66"/>
      <c r="CA105" s="66"/>
      <c r="CB105" s="66"/>
      <c r="CC105" s="66"/>
    </row>
    <row r="106" spans="1:81" ht="9" customHeight="1" thickBot="1">
      <c r="A106" s="66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9"/>
      <c r="AV106" s="37" t="s">
        <v>85</v>
      </c>
      <c r="AW106" s="367"/>
      <c r="AX106" s="361"/>
      <c r="AY106" s="361"/>
      <c r="AZ106" s="362"/>
      <c r="BA106" s="11"/>
      <c r="BB106" s="7">
        <f>IF(BA106="","","-")</f>
      </c>
      <c r="BC106" s="280"/>
      <c r="BD106" s="447"/>
      <c r="BE106" s="12"/>
      <c r="BF106" s="13">
        <f t="shared" si="28"/>
      </c>
      <c r="BG106" s="280"/>
      <c r="BH106" s="447"/>
      <c r="BI106" s="42">
        <f>BN105</f>
        <v>0</v>
      </c>
      <c r="BJ106" s="43" t="s">
        <v>343</v>
      </c>
      <c r="BK106" s="43">
        <f>BO105</f>
        <v>2</v>
      </c>
      <c r="BL106" s="44" t="s">
        <v>70</v>
      </c>
      <c r="BM106" s="66"/>
      <c r="BN106" s="91"/>
      <c r="BO106" s="92"/>
      <c r="BP106" s="98"/>
      <c r="BQ106" s="99"/>
      <c r="BR106" s="100"/>
      <c r="BS106" s="92"/>
      <c r="BT106" s="92"/>
      <c r="BU106" s="94"/>
      <c r="BV106" s="67"/>
      <c r="BW106" s="67"/>
      <c r="BX106" s="67"/>
      <c r="BY106" s="66"/>
      <c r="BZ106" s="66"/>
      <c r="CA106" s="66"/>
      <c r="CB106" s="66"/>
      <c r="CC106" s="66"/>
    </row>
    <row r="107" spans="1:81" ht="9" customHeight="1">
      <c r="A107" s="66"/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137"/>
      <c r="AU107" s="4" t="s">
        <v>257</v>
      </c>
      <c r="AV107" s="5" t="s">
        <v>259</v>
      </c>
      <c r="AW107" s="15">
        <f>IF(BC104="","",BC104)</f>
        <v>15</v>
      </c>
      <c r="AX107" s="7" t="str">
        <f aca="true" t="shared" si="29" ref="AX107:AX112">IF(AW107="","","-")</f>
        <v>-</v>
      </c>
      <c r="AY107" s="16">
        <f>IF(BA104="","",BA104)</f>
        <v>4</v>
      </c>
      <c r="AZ107" s="346" t="str">
        <f>IF(BD104="","",IF(BD104="○","×",IF(BD104="×","○")))</f>
        <v>○</v>
      </c>
      <c r="BA107" s="354"/>
      <c r="BB107" s="355"/>
      <c r="BC107" s="355"/>
      <c r="BD107" s="356"/>
      <c r="BE107" s="281">
        <v>15</v>
      </c>
      <c r="BF107" s="7" t="str">
        <f t="shared" si="28"/>
        <v>-</v>
      </c>
      <c r="BG107" s="279">
        <v>8</v>
      </c>
      <c r="BH107" s="445" t="str">
        <f>IF(BE107&lt;&gt;"",IF(BE107&gt;BG107,IF(BE108&gt;BG108,"○",IF(BE109&gt;BG109,"○","×")),IF(BE108&gt;BG108,IF(BE109&gt;BG109,"○","×"),"×")),"")</f>
        <v>○</v>
      </c>
      <c r="BI107" s="371" t="s">
        <v>370</v>
      </c>
      <c r="BJ107" s="372"/>
      <c r="BK107" s="372"/>
      <c r="BL107" s="373"/>
      <c r="BM107" s="66"/>
      <c r="BN107" s="106"/>
      <c r="BO107" s="107"/>
      <c r="BP107" s="78"/>
      <c r="BQ107" s="79"/>
      <c r="BR107" s="93"/>
      <c r="BS107" s="107"/>
      <c r="BT107" s="107"/>
      <c r="BU107" s="108"/>
      <c r="BV107" s="67"/>
      <c r="BW107" s="67"/>
      <c r="BX107" s="67"/>
      <c r="BY107" s="66"/>
      <c r="BZ107" s="66"/>
      <c r="CA107" s="66"/>
      <c r="CB107" s="66"/>
      <c r="CC107" s="66"/>
    </row>
    <row r="108" spans="1:81" ht="9" customHeight="1" thickBot="1">
      <c r="A108" s="66"/>
      <c r="B108" s="122" t="s">
        <v>121</v>
      </c>
      <c r="C108" s="1" t="s">
        <v>123</v>
      </c>
      <c r="D108" s="402" t="s">
        <v>33</v>
      </c>
      <c r="E108" s="403"/>
      <c r="F108" s="403"/>
      <c r="G108" s="404"/>
      <c r="H108" s="67"/>
      <c r="I108" s="67"/>
      <c r="J108" s="67"/>
      <c r="K108" s="67"/>
      <c r="L108" s="16"/>
      <c r="M108" s="16"/>
      <c r="N108" s="16"/>
      <c r="O108" s="123"/>
      <c r="P108" s="123"/>
      <c r="Q108" s="16"/>
      <c r="R108" s="67"/>
      <c r="S108" s="124"/>
      <c r="T108" s="66"/>
      <c r="U108" s="66"/>
      <c r="V108" s="66"/>
      <c r="W108" s="66"/>
      <c r="X108" s="71"/>
      <c r="Y108" s="71"/>
      <c r="Z108" s="71"/>
      <c r="AA108" s="71"/>
      <c r="AB108" s="71"/>
      <c r="AC108" s="71"/>
      <c r="AD108" s="71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137"/>
      <c r="AU108" s="4" t="s">
        <v>258</v>
      </c>
      <c r="AV108" s="5" t="s">
        <v>259</v>
      </c>
      <c r="AW108" s="18">
        <f>IF(BC105="","",BC105)</f>
        <v>15</v>
      </c>
      <c r="AX108" s="7" t="str">
        <f t="shared" si="29"/>
        <v>-</v>
      </c>
      <c r="AY108" s="16">
        <f>IF(BA105="","",BA105)</f>
        <v>11</v>
      </c>
      <c r="AZ108" s="347" t="str">
        <f>IF(BB105="","",BB105)</f>
        <v>-</v>
      </c>
      <c r="BA108" s="357"/>
      <c r="BB108" s="358"/>
      <c r="BC108" s="358"/>
      <c r="BD108" s="359"/>
      <c r="BE108" s="281">
        <v>15</v>
      </c>
      <c r="BF108" s="7" t="str">
        <f t="shared" si="28"/>
        <v>-</v>
      </c>
      <c r="BG108" s="279">
        <v>9</v>
      </c>
      <c r="BH108" s="446"/>
      <c r="BI108" s="374"/>
      <c r="BJ108" s="375"/>
      <c r="BK108" s="375"/>
      <c r="BL108" s="376"/>
      <c r="BM108" s="66"/>
      <c r="BN108" s="91">
        <f>COUNTIF(AW107:BH109,"○")</f>
        <v>2</v>
      </c>
      <c r="BO108" s="92">
        <f>COUNTIF(AW107:BH109,"×")</f>
        <v>0</v>
      </c>
      <c r="BP108" s="95">
        <f>(IF((AW107&gt;AY107),1,0))+(IF((AW108&gt;AY108),1,0))+(IF((AW109&gt;AY109),1,0))+(IF((BA107&gt;BC107),1,0))+(IF((BA108&gt;BC108),1,0))+(IF((BA109&gt;BC109),1,0))+(IF((BE107&gt;BG107),1,0))+(IF((BE108&gt;BG108),1,0))+(IF((BE109&gt;BG109),1,0))</f>
        <v>4</v>
      </c>
      <c r="BQ108" s="96">
        <f>(IF((AW107&lt;AY107),1,0))+(IF((AW108&lt;AY108),1,0))+(IF((AW109&lt;AY109),1,0))+(IF((BA107&lt;BC107),1,0))+(IF((BA108&lt;BC108),1,0))+(IF((BA109&lt;BC109),1,0))+(IF((BE107&lt;BG107),1,0))+(IF((BE108&lt;BG108),1,0))+(IF((BE109&lt;BG109),1,0))</f>
        <v>0</v>
      </c>
      <c r="BR108" s="97">
        <f>BP108-BQ108</f>
        <v>4</v>
      </c>
      <c r="BS108" s="92">
        <f>SUM(AW107:AW109,BA107:BA109,BE107:BE109)</f>
        <v>60</v>
      </c>
      <c r="BT108" s="92">
        <f>SUM(AY107:AY109,BC107:BC109,BG107:BG109)</f>
        <v>32</v>
      </c>
      <c r="BU108" s="94">
        <f>BS108-BT108</f>
        <v>28</v>
      </c>
      <c r="BV108" s="67"/>
      <c r="BW108" s="67"/>
      <c r="BX108" s="67"/>
      <c r="BY108" s="66"/>
      <c r="BZ108" s="66"/>
      <c r="CA108" s="66"/>
      <c r="CB108" s="66"/>
      <c r="CC108" s="66"/>
    </row>
    <row r="109" spans="1:81" ht="9" customHeight="1" thickBot="1" thickTop="1">
      <c r="A109" s="66"/>
      <c r="B109" s="125" t="s">
        <v>122</v>
      </c>
      <c r="C109" s="2" t="s">
        <v>123</v>
      </c>
      <c r="D109" s="405"/>
      <c r="E109" s="406"/>
      <c r="F109" s="406"/>
      <c r="G109" s="407"/>
      <c r="H109" s="160"/>
      <c r="I109" s="161">
        <v>15</v>
      </c>
      <c r="J109" s="161">
        <v>7</v>
      </c>
      <c r="K109" s="162">
        <v>15</v>
      </c>
      <c r="L109" s="3"/>
      <c r="M109" s="3"/>
      <c r="N109" s="3"/>
      <c r="O109" s="123"/>
      <c r="P109" s="123"/>
      <c r="Q109" s="16"/>
      <c r="R109" s="67"/>
      <c r="S109" s="124"/>
      <c r="T109" s="66"/>
      <c r="U109" s="66"/>
      <c r="V109" s="66"/>
      <c r="W109" s="66"/>
      <c r="X109" s="71"/>
      <c r="Y109" s="71"/>
      <c r="Z109" s="71"/>
      <c r="AA109" s="71"/>
      <c r="AB109" s="71"/>
      <c r="AC109" s="71"/>
      <c r="AD109" s="71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137"/>
      <c r="AU109" s="9"/>
      <c r="AV109" s="20" t="s">
        <v>108</v>
      </c>
      <c r="AW109" s="9">
        <f>IF(BC106="","",BC106)</f>
      </c>
      <c r="AX109" s="7">
        <f t="shared" si="29"/>
      </c>
      <c r="AY109" s="21">
        <f>IF(BA106="","",BA106)</f>
      </c>
      <c r="AZ109" s="348">
        <f>IF(BB106="","",BB106)</f>
      </c>
      <c r="BA109" s="360"/>
      <c r="BB109" s="361"/>
      <c r="BC109" s="361"/>
      <c r="BD109" s="362"/>
      <c r="BE109" s="285"/>
      <c r="BF109" s="7">
        <f t="shared" si="28"/>
      </c>
      <c r="BG109" s="22"/>
      <c r="BH109" s="447"/>
      <c r="BI109" s="42">
        <f>BN108</f>
        <v>2</v>
      </c>
      <c r="BJ109" s="43" t="s">
        <v>343</v>
      </c>
      <c r="BK109" s="43">
        <f>BO108</f>
        <v>0</v>
      </c>
      <c r="BL109" s="44" t="s">
        <v>70</v>
      </c>
      <c r="BM109" s="66"/>
      <c r="BN109" s="114"/>
      <c r="BO109" s="115"/>
      <c r="BP109" s="116"/>
      <c r="BQ109" s="117"/>
      <c r="BR109" s="118"/>
      <c r="BS109" s="115"/>
      <c r="BT109" s="115"/>
      <c r="BU109" s="119"/>
      <c r="BV109" s="67"/>
      <c r="BW109" s="67"/>
      <c r="BX109" s="67"/>
      <c r="BY109" s="66"/>
      <c r="BZ109" s="66"/>
      <c r="CA109" s="66"/>
      <c r="CB109" s="66"/>
      <c r="CC109" s="66"/>
    </row>
    <row r="110" spans="1:81" ht="9" customHeight="1" thickTop="1">
      <c r="A110" s="66"/>
      <c r="B110" s="124"/>
      <c r="C110" s="124"/>
      <c r="D110" s="124"/>
      <c r="E110" s="124"/>
      <c r="F110" s="124"/>
      <c r="G110" s="124"/>
      <c r="H110" s="3"/>
      <c r="I110" s="3"/>
      <c r="J110" s="3"/>
      <c r="K110" s="40"/>
      <c r="L110" s="160"/>
      <c r="M110" s="191"/>
      <c r="N110" s="191"/>
      <c r="O110" s="220"/>
      <c r="P110" s="123"/>
      <c r="Q110" s="16"/>
      <c r="R110" s="16"/>
      <c r="S110" s="124"/>
      <c r="T110" s="66"/>
      <c r="U110" s="66"/>
      <c r="V110" s="66"/>
      <c r="W110" s="66"/>
      <c r="X110" s="71"/>
      <c r="Y110" s="71"/>
      <c r="Z110" s="71"/>
      <c r="AA110" s="71"/>
      <c r="AB110" s="71"/>
      <c r="AC110" s="71"/>
      <c r="AD110" s="71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137"/>
      <c r="AU110" s="24" t="s">
        <v>65</v>
      </c>
      <c r="AV110" s="14" t="s">
        <v>261</v>
      </c>
      <c r="AW110" s="24">
        <f>IF(BG104="","",BG104)</f>
        <v>15</v>
      </c>
      <c r="AX110" s="23" t="str">
        <f t="shared" si="29"/>
        <v>-</v>
      </c>
      <c r="AY110" s="26">
        <f>IF(BE104="","",BE104)</f>
        <v>10</v>
      </c>
      <c r="AZ110" s="346" t="str">
        <f>IF(BH104="","",IF(BH104="○","×",IF(BH104="×","○")))</f>
        <v>○</v>
      </c>
      <c r="BA110" s="25">
        <f>IF(BG107="","",BG107)</f>
        <v>8</v>
      </c>
      <c r="BB110" s="23" t="str">
        <f>IF(BA110="","","-")</f>
        <v>-</v>
      </c>
      <c r="BC110" s="26">
        <f>IF(BE107="","",BE107)</f>
        <v>15</v>
      </c>
      <c r="BD110" s="346" t="str">
        <f>IF(BH107="","",IF(BH107="○","×",IF(BH107="×","○")))</f>
        <v>×</v>
      </c>
      <c r="BE110" s="354"/>
      <c r="BF110" s="355"/>
      <c r="BG110" s="355"/>
      <c r="BH110" s="356"/>
      <c r="BI110" s="371" t="s">
        <v>371</v>
      </c>
      <c r="BJ110" s="372"/>
      <c r="BK110" s="372"/>
      <c r="BL110" s="373"/>
      <c r="BM110" s="66"/>
      <c r="BN110" s="106"/>
      <c r="BO110" s="107"/>
      <c r="BP110" s="78"/>
      <c r="BQ110" s="79"/>
      <c r="BR110" s="93"/>
      <c r="BS110" s="107"/>
      <c r="BT110" s="107"/>
      <c r="BU110" s="108"/>
      <c r="BV110" s="67"/>
      <c r="BW110" s="67"/>
      <c r="BX110" s="67"/>
      <c r="BY110" s="66"/>
      <c r="BZ110" s="66"/>
      <c r="CA110" s="66"/>
      <c r="CB110" s="66"/>
      <c r="CC110" s="66"/>
    </row>
    <row r="111" spans="1:81" ht="9" customHeight="1">
      <c r="A111" s="66"/>
      <c r="B111" s="122" t="s">
        <v>136</v>
      </c>
      <c r="C111" s="1" t="s">
        <v>96</v>
      </c>
      <c r="D111" s="402" t="s">
        <v>34</v>
      </c>
      <c r="E111" s="403"/>
      <c r="F111" s="403"/>
      <c r="G111" s="404"/>
      <c r="H111" s="21"/>
      <c r="I111" s="50">
        <v>9</v>
      </c>
      <c r="J111" s="50">
        <v>15</v>
      </c>
      <c r="K111" s="130">
        <v>9</v>
      </c>
      <c r="L111" s="17"/>
      <c r="M111" s="3"/>
      <c r="N111" s="3"/>
      <c r="O111" s="201"/>
      <c r="P111" s="123"/>
      <c r="Q111" s="3"/>
      <c r="R111" s="3"/>
      <c r="S111" s="124"/>
      <c r="T111" s="124" t="s">
        <v>44</v>
      </c>
      <c r="U111" s="66"/>
      <c r="V111" s="66"/>
      <c r="W111" s="66"/>
      <c r="X111" s="71"/>
      <c r="Y111" s="71"/>
      <c r="Z111" s="71"/>
      <c r="AA111" s="71"/>
      <c r="AB111" s="71"/>
      <c r="AC111" s="71"/>
      <c r="AD111" s="71"/>
      <c r="AE111" s="66"/>
      <c r="AF111" s="66"/>
      <c r="AG111" s="66"/>
      <c r="AH111" s="66"/>
      <c r="AI111" s="66"/>
      <c r="AJ111" s="66"/>
      <c r="AK111" s="66"/>
      <c r="AL111" s="137"/>
      <c r="AM111" s="137"/>
      <c r="AN111" s="137"/>
      <c r="AO111" s="137"/>
      <c r="AP111" s="66"/>
      <c r="AQ111" s="66"/>
      <c r="AR111" s="66"/>
      <c r="AS111" s="66"/>
      <c r="AT111" s="137"/>
      <c r="AU111" s="18" t="s">
        <v>260</v>
      </c>
      <c r="AV111" s="5" t="s">
        <v>261</v>
      </c>
      <c r="AW111" s="18">
        <f>IF(BG105="","",BG105)</f>
        <v>15</v>
      </c>
      <c r="AX111" s="7" t="str">
        <f t="shared" si="29"/>
        <v>-</v>
      </c>
      <c r="AY111" s="16">
        <f>IF(BE105="","",BE105)</f>
        <v>11</v>
      </c>
      <c r="AZ111" s="347">
        <f>IF(BB108="","",BB108)</f>
      </c>
      <c r="BA111" s="19">
        <f>IF(BG108="","",BG108)</f>
        <v>9</v>
      </c>
      <c r="BB111" s="7" t="str">
        <f>IF(BA111="","","-")</f>
        <v>-</v>
      </c>
      <c r="BC111" s="16">
        <f>IF(BE108="","",BE108)</f>
        <v>15</v>
      </c>
      <c r="BD111" s="347" t="str">
        <f>IF(BF108="","",BF108)</f>
        <v>-</v>
      </c>
      <c r="BE111" s="357"/>
      <c r="BF111" s="358"/>
      <c r="BG111" s="358"/>
      <c r="BH111" s="359"/>
      <c r="BI111" s="374"/>
      <c r="BJ111" s="375"/>
      <c r="BK111" s="375"/>
      <c r="BL111" s="376"/>
      <c r="BM111" s="66"/>
      <c r="BN111" s="91">
        <f>COUNTIF(AW110:BH112,"○")</f>
        <v>1</v>
      </c>
      <c r="BO111" s="92">
        <f>COUNTIF(AW110:BH112,"×")</f>
        <v>1</v>
      </c>
      <c r="BP111" s="95">
        <f>(IF((AW110&gt;AY110),1,0))+(IF((AW111&gt;AY111),1,0))+(IF((AW112&gt;AY112),1,0))+(IF((BA110&gt;BC110),1,0))+(IF((BA111&gt;BC111),1,0))+(IF((BA112&gt;BC112),1,0))+(IF((BE110&gt;BG110),1,0))+(IF((BE111&gt;BG111),1,0))+(IF((BE112&gt;BG112),1,0))</f>
        <v>2</v>
      </c>
      <c r="BQ111" s="96">
        <f>(IF((AW110&lt;AY110),1,0))+(IF((AW111&lt;AY111),1,0))+(IF((AW112&lt;AY112),1,0))+(IF((BA110&lt;BC110),1,0))+(IF((BA111&lt;BC111),1,0))+(IF((BA112&lt;BC112),1,0))+(IF((BE110&lt;BG110),1,0))+(IF((BE111&lt;BG111),1,0))+(IF((BE112&lt;BG112),1,0))</f>
        <v>2</v>
      </c>
      <c r="BR111" s="97">
        <f>BP111-BQ111</f>
        <v>0</v>
      </c>
      <c r="BS111" s="92">
        <f>SUM(AW110:AW112,BA110:BA112,BE110:BE112)</f>
        <v>47</v>
      </c>
      <c r="BT111" s="92">
        <f>SUM(AY110:AY112,BC110:BC112,BG110:BG112)</f>
        <v>51</v>
      </c>
      <c r="BU111" s="94">
        <f>BS111-BT111</f>
        <v>-4</v>
      </c>
      <c r="BV111" s="67"/>
      <c r="BW111" s="67"/>
      <c r="BX111" s="67"/>
      <c r="BY111" s="66"/>
      <c r="BZ111" s="66"/>
      <c r="CA111" s="66"/>
      <c r="CB111" s="66"/>
      <c r="CC111" s="66"/>
    </row>
    <row r="112" spans="1:81" ht="9" customHeight="1" thickBot="1">
      <c r="A112" s="66"/>
      <c r="B112" s="125" t="s">
        <v>137</v>
      </c>
      <c r="C112" s="2" t="s">
        <v>96</v>
      </c>
      <c r="D112" s="405"/>
      <c r="E112" s="406"/>
      <c r="F112" s="406"/>
      <c r="G112" s="407"/>
      <c r="H112" s="3"/>
      <c r="I112" s="3"/>
      <c r="J112" s="3"/>
      <c r="K112" s="3"/>
      <c r="L112" s="3"/>
      <c r="M112" s="3"/>
      <c r="N112" s="3"/>
      <c r="O112" s="201"/>
      <c r="P112" s="181">
        <v>6</v>
      </c>
      <c r="Q112" s="49">
        <v>15</v>
      </c>
      <c r="R112" s="49">
        <v>9</v>
      </c>
      <c r="S112" s="124"/>
      <c r="T112" s="298" t="s">
        <v>399</v>
      </c>
      <c r="U112" s="299"/>
      <c r="V112" s="299"/>
      <c r="W112" s="299"/>
      <c r="X112" s="299"/>
      <c r="Y112" s="299" t="s">
        <v>391</v>
      </c>
      <c r="Z112" s="299"/>
      <c r="AA112" s="299"/>
      <c r="AB112" s="299"/>
      <c r="AC112" s="299"/>
      <c r="AD112" s="300"/>
      <c r="AE112" s="66"/>
      <c r="AF112" s="66"/>
      <c r="AG112" s="66"/>
      <c r="AH112" s="66"/>
      <c r="AI112" s="66"/>
      <c r="AJ112" s="66"/>
      <c r="AK112" s="66"/>
      <c r="AL112" s="137"/>
      <c r="AM112" s="137"/>
      <c r="AN112" s="137"/>
      <c r="AO112" s="137"/>
      <c r="AP112" s="66"/>
      <c r="AQ112" s="66"/>
      <c r="AR112" s="66"/>
      <c r="AS112" s="66"/>
      <c r="AT112" s="137"/>
      <c r="AU112" s="27"/>
      <c r="AV112" s="28" t="s">
        <v>169</v>
      </c>
      <c r="AW112" s="27">
        <f>IF(BG106="","",BG106)</f>
      </c>
      <c r="AX112" s="29">
        <f t="shared" si="29"/>
      </c>
      <c r="AY112" s="30">
        <f>IF(BE106="","",BE106)</f>
      </c>
      <c r="AZ112" s="345">
        <f>IF(BB109="","",BB109)</f>
      </c>
      <c r="BA112" s="31">
        <f>IF(BG109="","",BG109)</f>
      </c>
      <c r="BB112" s="29">
        <f>IF(BA112="","","-")</f>
      </c>
      <c r="BC112" s="30">
        <f>IF(BE109="","",BE109)</f>
      </c>
      <c r="BD112" s="345">
        <f>IF(BF109="","",BF109)</f>
      </c>
      <c r="BE112" s="377"/>
      <c r="BF112" s="378"/>
      <c r="BG112" s="378"/>
      <c r="BH112" s="379"/>
      <c r="BI112" s="45">
        <f>BN111</f>
        <v>1</v>
      </c>
      <c r="BJ112" s="46" t="s">
        <v>343</v>
      </c>
      <c r="BK112" s="46">
        <f>BO111</f>
        <v>1</v>
      </c>
      <c r="BL112" s="47" t="s">
        <v>70</v>
      </c>
      <c r="BM112" s="66"/>
      <c r="BN112" s="114"/>
      <c r="BO112" s="115"/>
      <c r="BP112" s="116"/>
      <c r="BQ112" s="117"/>
      <c r="BR112" s="118"/>
      <c r="BS112" s="115"/>
      <c r="BT112" s="115"/>
      <c r="BU112" s="119"/>
      <c r="BV112" s="67"/>
      <c r="BW112" s="67"/>
      <c r="BX112" s="67"/>
      <c r="BY112" s="66"/>
      <c r="BZ112" s="66"/>
      <c r="CA112" s="66"/>
      <c r="CB112" s="66"/>
      <c r="CC112" s="66"/>
    </row>
    <row r="113" spans="1:81" ht="9" customHeight="1" thickTop="1">
      <c r="A113" s="66"/>
      <c r="B113" s="124"/>
      <c r="C113" s="124"/>
      <c r="D113" s="124"/>
      <c r="E113" s="124"/>
      <c r="F113" s="124"/>
      <c r="G113" s="124"/>
      <c r="H113" s="3"/>
      <c r="I113" s="3"/>
      <c r="J113" s="3"/>
      <c r="K113" s="3"/>
      <c r="L113" s="3"/>
      <c r="M113" s="3"/>
      <c r="N113" s="3"/>
      <c r="O113" s="16"/>
      <c r="P113" s="219">
        <v>15</v>
      </c>
      <c r="Q113" s="161">
        <v>6</v>
      </c>
      <c r="R113" s="161">
        <v>15</v>
      </c>
      <c r="S113" s="212"/>
      <c r="T113" s="301" t="s">
        <v>400</v>
      </c>
      <c r="U113" s="302"/>
      <c r="V113" s="302"/>
      <c r="W113" s="302"/>
      <c r="X113" s="302"/>
      <c r="Y113" s="302" t="s">
        <v>391</v>
      </c>
      <c r="Z113" s="302"/>
      <c r="AA113" s="302"/>
      <c r="AB113" s="302"/>
      <c r="AC113" s="302"/>
      <c r="AD113" s="303"/>
      <c r="AE113" s="66"/>
      <c r="AF113" s="66"/>
      <c r="AG113" s="66"/>
      <c r="AH113" s="66"/>
      <c r="AI113" s="66"/>
      <c r="AJ113" s="66"/>
      <c r="AK113" s="66"/>
      <c r="AL113" s="137"/>
      <c r="AM113" s="137"/>
      <c r="AN113" s="137"/>
      <c r="AO113" s="137"/>
      <c r="AP113" s="137"/>
      <c r="AQ113" s="66"/>
      <c r="AR113" s="66"/>
      <c r="AS113" s="66"/>
      <c r="AT113" s="137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7"/>
      <c r="BS113" s="67"/>
      <c r="BT113" s="67"/>
      <c r="BU113" s="67"/>
      <c r="BV113" s="67"/>
      <c r="BW113" s="67"/>
      <c r="BX113" s="67"/>
      <c r="BY113" s="66"/>
      <c r="BZ113" s="66"/>
      <c r="CA113" s="66"/>
      <c r="CB113" s="66"/>
      <c r="CC113" s="66"/>
    </row>
    <row r="114" spans="1:81" ht="9" customHeight="1" thickBot="1">
      <c r="A114" s="66"/>
      <c r="B114" s="221" t="s">
        <v>130</v>
      </c>
      <c r="C114" s="222" t="s">
        <v>132</v>
      </c>
      <c r="D114" s="384" t="s">
        <v>35</v>
      </c>
      <c r="E114" s="385"/>
      <c r="F114" s="385"/>
      <c r="G114" s="386"/>
      <c r="H114" s="3"/>
      <c r="I114" s="3"/>
      <c r="J114" s="3"/>
      <c r="K114" s="3"/>
      <c r="L114" s="3"/>
      <c r="M114" s="3"/>
      <c r="N114" s="3"/>
      <c r="O114" s="16"/>
      <c r="P114" s="169"/>
      <c r="Q114" s="3"/>
      <c r="R114" s="3"/>
      <c r="S114" s="123"/>
      <c r="T114" s="133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66"/>
      <c r="AF114" s="66"/>
      <c r="AG114" s="66"/>
      <c r="AH114" s="66"/>
      <c r="AI114" s="66"/>
      <c r="AJ114" s="66"/>
      <c r="AK114" s="66"/>
      <c r="AL114" s="137"/>
      <c r="AM114" s="137"/>
      <c r="AN114" s="137"/>
      <c r="AO114" s="137"/>
      <c r="AP114" s="137"/>
      <c r="AQ114" s="137"/>
      <c r="AR114" s="66"/>
      <c r="AS114" s="137"/>
      <c r="AT114" s="137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7"/>
      <c r="BS114" s="67"/>
      <c r="BT114" s="67"/>
      <c r="BU114" s="67"/>
      <c r="BV114" s="67"/>
      <c r="BW114" s="67"/>
      <c r="BX114" s="67"/>
      <c r="BY114" s="66"/>
      <c r="BZ114" s="66"/>
      <c r="CA114" s="66"/>
      <c r="CB114" s="66"/>
      <c r="CC114" s="66"/>
    </row>
    <row r="115" spans="1:81" ht="9" customHeight="1" thickTop="1">
      <c r="A115" s="66"/>
      <c r="B115" s="223" t="s">
        <v>131</v>
      </c>
      <c r="C115" s="224" t="s">
        <v>132</v>
      </c>
      <c r="D115" s="387"/>
      <c r="E115" s="388"/>
      <c r="F115" s="388"/>
      <c r="G115" s="389"/>
      <c r="H115" s="191"/>
      <c r="I115" s="161">
        <v>15</v>
      </c>
      <c r="J115" s="161">
        <v>15</v>
      </c>
      <c r="K115" s="162"/>
      <c r="L115" s="3"/>
      <c r="M115" s="3"/>
      <c r="N115" s="3"/>
      <c r="O115" s="16"/>
      <c r="P115" s="169"/>
      <c r="Q115" s="16"/>
      <c r="R115" s="16"/>
      <c r="S115" s="123"/>
      <c r="T115" s="136" t="s">
        <v>45</v>
      </c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66"/>
      <c r="AF115" s="66"/>
      <c r="AG115" s="66"/>
      <c r="AH115" s="66"/>
      <c r="AI115" s="66"/>
      <c r="AJ115" s="66"/>
      <c r="AK115" s="66"/>
      <c r="AL115" s="137"/>
      <c r="AM115" s="137"/>
      <c r="AN115" s="137"/>
      <c r="AO115" s="137"/>
      <c r="AP115" s="137"/>
      <c r="AQ115" s="137"/>
      <c r="AR115" s="66"/>
      <c r="AS115" s="137"/>
      <c r="AT115" s="137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7"/>
      <c r="BS115" s="67"/>
      <c r="BT115" s="67"/>
      <c r="BU115" s="67"/>
      <c r="BV115" s="67"/>
      <c r="BW115" s="67"/>
      <c r="BX115" s="67"/>
      <c r="BY115" s="66"/>
      <c r="BZ115" s="66"/>
      <c r="CA115" s="66"/>
      <c r="CB115" s="66"/>
      <c r="CC115" s="66"/>
    </row>
    <row r="116" spans="1:81" ht="9" customHeight="1" thickBot="1">
      <c r="A116" s="66"/>
      <c r="B116" s="124"/>
      <c r="C116" s="123"/>
      <c r="D116" s="124"/>
      <c r="E116" s="124"/>
      <c r="F116" s="124"/>
      <c r="G116" s="124"/>
      <c r="H116" s="3"/>
      <c r="I116" s="3"/>
      <c r="J116" s="3"/>
      <c r="K116" s="3"/>
      <c r="L116" s="165"/>
      <c r="M116" s="171"/>
      <c r="N116" s="171"/>
      <c r="O116" s="174"/>
      <c r="P116" s="169"/>
      <c r="Q116" s="16"/>
      <c r="R116" s="16"/>
      <c r="S116" s="123"/>
      <c r="T116" s="298" t="s">
        <v>401</v>
      </c>
      <c r="U116" s="299"/>
      <c r="V116" s="299"/>
      <c r="W116" s="299"/>
      <c r="X116" s="299"/>
      <c r="Y116" s="299" t="s">
        <v>402</v>
      </c>
      <c r="Z116" s="299"/>
      <c r="AA116" s="299"/>
      <c r="AB116" s="299"/>
      <c r="AC116" s="299"/>
      <c r="AD116" s="300"/>
      <c r="AE116" s="66"/>
      <c r="AF116" s="66"/>
      <c r="AG116" s="66"/>
      <c r="AH116" s="66"/>
      <c r="AI116" s="66"/>
      <c r="AJ116" s="66"/>
      <c r="AK116" s="66"/>
      <c r="AL116" s="137"/>
      <c r="AM116" s="137"/>
      <c r="AN116" s="137"/>
      <c r="AO116" s="137"/>
      <c r="AP116" s="137"/>
      <c r="AQ116" s="137"/>
      <c r="AR116" s="66"/>
      <c r="AS116" s="137"/>
      <c r="AT116" s="137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7"/>
      <c r="BS116" s="67"/>
      <c r="BT116" s="67"/>
      <c r="BU116" s="67"/>
      <c r="BV116" s="67"/>
      <c r="BW116" s="67"/>
      <c r="BX116" s="67"/>
      <c r="BY116" s="66"/>
      <c r="BZ116" s="66"/>
      <c r="CA116" s="66"/>
      <c r="CB116" s="66"/>
      <c r="CC116" s="66"/>
    </row>
    <row r="117" spans="1:81" ht="9" customHeight="1" thickTop="1">
      <c r="A117" s="66"/>
      <c r="B117" s="122" t="s">
        <v>113</v>
      </c>
      <c r="C117" s="1" t="s">
        <v>114</v>
      </c>
      <c r="D117" s="402" t="s">
        <v>32</v>
      </c>
      <c r="E117" s="403"/>
      <c r="F117" s="403"/>
      <c r="G117" s="404"/>
      <c r="H117" s="11"/>
      <c r="I117" s="50">
        <v>13</v>
      </c>
      <c r="J117" s="50">
        <v>12</v>
      </c>
      <c r="K117" s="130"/>
      <c r="L117" s="3"/>
      <c r="M117" s="3"/>
      <c r="N117" s="3"/>
      <c r="O117" s="123"/>
      <c r="P117" s="123"/>
      <c r="Q117" s="16"/>
      <c r="R117" s="16"/>
      <c r="S117" s="123"/>
      <c r="T117" s="301" t="s">
        <v>403</v>
      </c>
      <c r="U117" s="302"/>
      <c r="V117" s="302"/>
      <c r="W117" s="302"/>
      <c r="X117" s="302"/>
      <c r="Y117" s="302" t="s">
        <v>402</v>
      </c>
      <c r="Z117" s="302"/>
      <c r="AA117" s="302"/>
      <c r="AB117" s="302"/>
      <c r="AC117" s="302"/>
      <c r="AD117" s="303"/>
      <c r="AE117" s="66"/>
      <c r="AF117" s="66"/>
      <c r="AG117" s="66"/>
      <c r="AH117" s="66"/>
      <c r="AI117" s="66"/>
      <c r="AJ117" s="66"/>
      <c r="AK117" s="66"/>
      <c r="AL117" s="137"/>
      <c r="AM117" s="137"/>
      <c r="AN117" s="137"/>
      <c r="AO117" s="137"/>
      <c r="AP117" s="137"/>
      <c r="AQ117" s="137"/>
      <c r="AR117" s="66"/>
      <c r="AS117" s="137"/>
      <c r="AT117" s="137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7"/>
      <c r="BS117" s="67"/>
      <c r="BT117" s="67"/>
      <c r="BU117" s="67"/>
      <c r="BV117" s="67"/>
      <c r="BW117" s="67"/>
      <c r="BX117" s="67"/>
      <c r="BY117" s="66"/>
      <c r="BZ117" s="66"/>
      <c r="CA117" s="66"/>
      <c r="CB117" s="66"/>
      <c r="CC117" s="66"/>
    </row>
    <row r="118" spans="1:81" ht="9" customHeight="1">
      <c r="A118" s="66"/>
      <c r="B118" s="125" t="s">
        <v>116</v>
      </c>
      <c r="C118" s="2" t="s">
        <v>117</v>
      </c>
      <c r="D118" s="405"/>
      <c r="E118" s="406"/>
      <c r="F118" s="406"/>
      <c r="G118" s="407"/>
      <c r="H118" s="67"/>
      <c r="I118" s="67"/>
      <c r="J118" s="67"/>
      <c r="K118" s="67"/>
      <c r="L118" s="16"/>
      <c r="M118" s="16"/>
      <c r="N118" s="16"/>
      <c r="O118" s="123"/>
      <c r="P118" s="123"/>
      <c r="Q118" s="16"/>
      <c r="R118" s="16"/>
      <c r="S118" s="123"/>
      <c r="T118" s="66"/>
      <c r="U118" s="66"/>
      <c r="V118" s="66"/>
      <c r="W118" s="66"/>
      <c r="X118" s="66"/>
      <c r="Y118" s="71"/>
      <c r="Z118" s="71"/>
      <c r="AA118" s="71"/>
      <c r="AB118" s="71"/>
      <c r="AC118" s="71"/>
      <c r="AD118" s="71"/>
      <c r="AE118" s="66"/>
      <c r="AF118" s="66"/>
      <c r="AG118" s="66"/>
      <c r="AH118" s="66"/>
      <c r="AI118" s="66"/>
      <c r="AJ118" s="66"/>
      <c r="AK118" s="66"/>
      <c r="AL118" s="137"/>
      <c r="AM118" s="137"/>
      <c r="AN118" s="137"/>
      <c r="AO118" s="137"/>
      <c r="AP118" s="137"/>
      <c r="AQ118" s="137"/>
      <c r="AR118" s="66"/>
      <c r="AS118" s="137"/>
      <c r="AT118" s="137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7"/>
      <c r="BS118" s="67"/>
      <c r="BT118" s="67"/>
      <c r="BU118" s="67"/>
      <c r="BV118" s="67"/>
      <c r="BW118" s="67"/>
      <c r="BX118" s="67"/>
      <c r="BY118" s="66"/>
      <c r="BZ118" s="66"/>
      <c r="CA118" s="66"/>
      <c r="CB118" s="66"/>
      <c r="CC118" s="66"/>
    </row>
    <row r="119" spans="1:81" ht="9" customHeight="1" thickBo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71"/>
      <c r="Z119" s="71"/>
      <c r="AA119" s="71"/>
      <c r="AB119" s="71"/>
      <c r="AC119" s="71"/>
      <c r="AD119" s="71"/>
      <c r="AE119" s="71"/>
      <c r="AF119" s="66"/>
      <c r="AG119" s="66"/>
      <c r="AH119" s="66"/>
      <c r="AI119" s="66"/>
      <c r="AJ119" s="66"/>
      <c r="AK119" s="66"/>
      <c r="AL119" s="137"/>
      <c r="AM119" s="137"/>
      <c r="AN119" s="137"/>
      <c r="AO119" s="137"/>
      <c r="AP119" s="137"/>
      <c r="AQ119" s="137"/>
      <c r="AR119" s="66"/>
      <c r="AS119" s="137"/>
      <c r="AT119" s="137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7"/>
      <c r="BS119" s="67"/>
      <c r="BT119" s="67"/>
      <c r="BU119" s="67"/>
      <c r="BV119" s="67"/>
      <c r="BW119" s="67"/>
      <c r="BX119" s="67"/>
      <c r="BY119" s="66"/>
      <c r="BZ119" s="66"/>
      <c r="CA119" s="66"/>
      <c r="CB119" s="66"/>
      <c r="CC119" s="66"/>
    </row>
    <row r="120" spans="1:81" ht="9" customHeight="1">
      <c r="A120" s="66"/>
      <c r="B120" s="338" t="s">
        <v>24</v>
      </c>
      <c r="C120" s="339"/>
      <c r="D120" s="342" t="str">
        <f>B122</f>
        <v>寺村孝</v>
      </c>
      <c r="E120" s="333"/>
      <c r="F120" s="333"/>
      <c r="G120" s="343"/>
      <c r="H120" s="332" t="str">
        <f>B125</f>
        <v>酒井宏樹</v>
      </c>
      <c r="I120" s="333"/>
      <c r="J120" s="333"/>
      <c r="K120" s="343"/>
      <c r="L120" s="332" t="str">
        <f>B128</f>
        <v>龍田克彦</v>
      </c>
      <c r="M120" s="333"/>
      <c r="N120" s="333"/>
      <c r="O120" s="343"/>
      <c r="P120" s="332" t="str">
        <f>B131</f>
        <v>近藤純夫</v>
      </c>
      <c r="Q120" s="333"/>
      <c r="R120" s="333"/>
      <c r="S120" s="343"/>
      <c r="T120" s="332" t="str">
        <f>B134</f>
        <v>堀井浩</v>
      </c>
      <c r="U120" s="333"/>
      <c r="V120" s="333"/>
      <c r="W120" s="343"/>
      <c r="X120" s="335" t="s">
        <v>39</v>
      </c>
      <c r="Y120" s="336"/>
      <c r="Z120" s="336"/>
      <c r="AA120" s="337"/>
      <c r="AB120" s="71"/>
      <c r="AC120" s="440" t="s">
        <v>66</v>
      </c>
      <c r="AD120" s="441"/>
      <c r="AE120" s="316" t="s">
        <v>67</v>
      </c>
      <c r="AF120" s="390"/>
      <c r="AG120" s="317"/>
      <c r="AH120" s="391" t="s">
        <v>68</v>
      </c>
      <c r="AI120" s="392"/>
      <c r="AJ120" s="393"/>
      <c r="AK120" s="66"/>
      <c r="AL120" s="137"/>
      <c r="AM120" s="137"/>
      <c r="AN120" s="137"/>
      <c r="AO120" s="137"/>
      <c r="AP120" s="137"/>
      <c r="AQ120" s="137"/>
      <c r="AR120" s="66"/>
      <c r="AS120" s="137"/>
      <c r="AT120" s="137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7"/>
      <c r="BS120" s="67"/>
      <c r="BT120" s="67"/>
      <c r="BU120" s="67"/>
      <c r="BV120" s="67"/>
      <c r="BW120" s="67"/>
      <c r="BX120" s="67"/>
      <c r="BY120" s="66"/>
      <c r="BZ120" s="66"/>
      <c r="CA120" s="66"/>
      <c r="CB120" s="66"/>
      <c r="CC120" s="66"/>
    </row>
    <row r="121" spans="1:81" ht="9" customHeight="1" thickBot="1">
      <c r="A121" s="66"/>
      <c r="B121" s="340"/>
      <c r="C121" s="341"/>
      <c r="D121" s="344" t="str">
        <f>B123</f>
        <v>成田俊幸</v>
      </c>
      <c r="E121" s="327"/>
      <c r="F121" s="327"/>
      <c r="G121" s="345"/>
      <c r="H121" s="326" t="str">
        <f>B126</f>
        <v>田坂恵志</v>
      </c>
      <c r="I121" s="327"/>
      <c r="J121" s="327"/>
      <c r="K121" s="345"/>
      <c r="L121" s="326" t="str">
        <f>B129</f>
        <v>藤井早苗</v>
      </c>
      <c r="M121" s="327"/>
      <c r="N121" s="327"/>
      <c r="O121" s="345"/>
      <c r="P121" s="326" t="str">
        <f>B132</f>
        <v>松木高久</v>
      </c>
      <c r="Q121" s="327"/>
      <c r="R121" s="327"/>
      <c r="S121" s="345"/>
      <c r="T121" s="326" t="str">
        <f>B135</f>
        <v>秦英司</v>
      </c>
      <c r="U121" s="327"/>
      <c r="V121" s="327"/>
      <c r="W121" s="345"/>
      <c r="X121" s="329" t="s">
        <v>40</v>
      </c>
      <c r="Y121" s="330"/>
      <c r="Z121" s="330"/>
      <c r="AA121" s="331"/>
      <c r="AB121" s="71"/>
      <c r="AC121" s="80" t="s">
        <v>69</v>
      </c>
      <c r="AD121" s="81" t="s">
        <v>70</v>
      </c>
      <c r="AE121" s="80" t="s">
        <v>344</v>
      </c>
      <c r="AF121" s="81" t="s">
        <v>71</v>
      </c>
      <c r="AG121" s="82" t="s">
        <v>72</v>
      </c>
      <c r="AH121" s="81" t="s">
        <v>345</v>
      </c>
      <c r="AI121" s="81" t="s">
        <v>71</v>
      </c>
      <c r="AJ121" s="82" t="s">
        <v>72</v>
      </c>
      <c r="AK121" s="66"/>
      <c r="AL121" s="137"/>
      <c r="AM121" s="137"/>
      <c r="AN121" s="137"/>
      <c r="AO121" s="137"/>
      <c r="AP121" s="137"/>
      <c r="AQ121" s="137"/>
      <c r="AR121" s="66"/>
      <c r="AS121" s="137"/>
      <c r="AT121" s="137"/>
      <c r="AU121" s="454" t="s">
        <v>8</v>
      </c>
      <c r="AV121" s="454"/>
      <c r="AW121" s="454"/>
      <c r="AX121" s="454"/>
      <c r="AY121" s="454"/>
      <c r="AZ121" s="454"/>
      <c r="BA121" s="454"/>
      <c r="BB121" s="454"/>
      <c r="BC121" s="454"/>
      <c r="BD121" s="454"/>
      <c r="BE121" s="454"/>
      <c r="BF121" s="454"/>
      <c r="BG121" s="454"/>
      <c r="BH121" s="454"/>
      <c r="BI121" s="454"/>
      <c r="BJ121" s="454"/>
      <c r="BK121" s="454"/>
      <c r="BL121" s="454"/>
      <c r="BM121" s="454"/>
      <c r="BN121" s="454"/>
      <c r="BO121" s="454"/>
      <c r="BP121" s="454"/>
      <c r="BQ121" s="454"/>
      <c r="BR121" s="67"/>
      <c r="BS121" s="67"/>
      <c r="BT121" s="67"/>
      <c r="BU121" s="67"/>
      <c r="BV121" s="67"/>
      <c r="BW121" s="67"/>
      <c r="BX121" s="67"/>
      <c r="BY121" s="66"/>
      <c r="BZ121" s="66"/>
      <c r="CA121" s="66"/>
      <c r="CB121" s="66"/>
      <c r="CC121" s="66"/>
    </row>
    <row r="122" spans="1:81" ht="9" customHeight="1">
      <c r="A122" s="66"/>
      <c r="B122" s="4" t="s">
        <v>113</v>
      </c>
      <c r="C122" s="5" t="s">
        <v>114</v>
      </c>
      <c r="D122" s="251"/>
      <c r="E122" s="225"/>
      <c r="F122" s="225"/>
      <c r="G122" s="320"/>
      <c r="H122" s="6">
        <v>15</v>
      </c>
      <c r="I122" s="52" t="str">
        <f>IF(H122="","","-")</f>
        <v>-</v>
      </c>
      <c r="J122" s="56">
        <v>7</v>
      </c>
      <c r="K122" s="323" t="str">
        <f>IF(H122&lt;&gt;"",IF(H122&gt;J122,IF(H123&gt;J123,"○",IF(H124&gt;J124,"○","×")),IF(H123&gt;J123,IF(H124&gt;J124,"○","×"),"×")),"")</f>
        <v>○</v>
      </c>
      <c r="L122" s="6">
        <v>6</v>
      </c>
      <c r="M122" s="53" t="str">
        <f aca="true" t="shared" si="30" ref="M122:M127">IF(L122="","","-")</f>
        <v>-</v>
      </c>
      <c r="N122" s="286">
        <v>15</v>
      </c>
      <c r="O122" s="323" t="str">
        <f>IF(L122&lt;&gt;"",IF(L122&gt;N122,IF(L123&gt;N123,"○",IF(L124&gt;N124,"○","×")),IF(L123&gt;N123,IF(L124&gt;N124,"○","×"),"×")),"")</f>
        <v>×</v>
      </c>
      <c r="P122" s="6">
        <v>15</v>
      </c>
      <c r="Q122" s="53" t="str">
        <f aca="true" t="shared" si="31" ref="Q122:Q130">IF(P122="","","-")</f>
        <v>-</v>
      </c>
      <c r="R122" s="286">
        <v>7</v>
      </c>
      <c r="S122" s="323" t="str">
        <f>IF(P122&lt;&gt;"",IF(P122&gt;R122,IF(P123&gt;R123,"○",IF(P124&gt;R124,"○","×")),IF(P123&gt;R123,IF(P124&gt;R124,"○","×"),"×")),"")</f>
        <v>○</v>
      </c>
      <c r="T122" s="6">
        <v>15</v>
      </c>
      <c r="U122" s="53" t="str">
        <f aca="true" t="shared" si="32" ref="U122:U133">IF(T122="","","-")</f>
        <v>-</v>
      </c>
      <c r="V122" s="286">
        <v>5</v>
      </c>
      <c r="W122" s="369" t="str">
        <f>IF(T122&lt;&gt;"",IF(T122&gt;V122,IF(T123&gt;V123,"○",IF(T124&gt;V124,"○","×")),IF(T123&gt;V123,IF(T124&gt;V124,"○","×"),"×")),"")</f>
        <v>○</v>
      </c>
      <c r="X122" s="442" t="s">
        <v>371</v>
      </c>
      <c r="Y122" s="443"/>
      <c r="Z122" s="443"/>
      <c r="AA122" s="444"/>
      <c r="AB122" s="71"/>
      <c r="AC122" s="91"/>
      <c r="AD122" s="92"/>
      <c r="AE122" s="138"/>
      <c r="AF122" s="139"/>
      <c r="AG122" s="94"/>
      <c r="AH122" s="92"/>
      <c r="AI122" s="92"/>
      <c r="AJ122" s="94"/>
      <c r="AK122" s="66"/>
      <c r="AL122" s="66"/>
      <c r="AM122" s="137"/>
      <c r="AN122" s="137"/>
      <c r="AO122" s="137"/>
      <c r="AP122" s="137"/>
      <c r="AQ122" s="137"/>
      <c r="AR122" s="66"/>
      <c r="AS122" s="137"/>
      <c r="AT122" s="137"/>
      <c r="AU122" s="454"/>
      <c r="AV122" s="454"/>
      <c r="AW122" s="454"/>
      <c r="AX122" s="454"/>
      <c r="AY122" s="454"/>
      <c r="AZ122" s="454"/>
      <c r="BA122" s="454"/>
      <c r="BB122" s="454"/>
      <c r="BC122" s="454"/>
      <c r="BD122" s="454"/>
      <c r="BE122" s="454"/>
      <c r="BF122" s="454"/>
      <c r="BG122" s="454"/>
      <c r="BH122" s="454"/>
      <c r="BI122" s="454"/>
      <c r="BJ122" s="454"/>
      <c r="BK122" s="454"/>
      <c r="BL122" s="454"/>
      <c r="BM122" s="454"/>
      <c r="BN122" s="454"/>
      <c r="BO122" s="454"/>
      <c r="BP122" s="454"/>
      <c r="BQ122" s="454"/>
      <c r="BR122" s="67"/>
      <c r="BS122" s="67"/>
      <c r="BT122" s="67"/>
      <c r="BU122" s="67"/>
      <c r="BV122" s="67"/>
      <c r="BW122" s="67"/>
      <c r="BX122" s="67"/>
      <c r="BY122" s="66"/>
      <c r="BZ122" s="66"/>
      <c r="CA122" s="66"/>
      <c r="CB122" s="66"/>
      <c r="CC122" s="66"/>
    </row>
    <row r="123" spans="1:81" ht="9" customHeight="1" thickBot="1">
      <c r="A123" s="66"/>
      <c r="B123" s="4" t="s">
        <v>116</v>
      </c>
      <c r="C123" s="5" t="s">
        <v>117</v>
      </c>
      <c r="D123" s="321"/>
      <c r="E123" s="268"/>
      <c r="F123" s="268"/>
      <c r="G123" s="269"/>
      <c r="H123" s="6">
        <v>15</v>
      </c>
      <c r="I123" s="52" t="str">
        <f>IF(H123="","","-")</f>
        <v>-</v>
      </c>
      <c r="J123" s="288">
        <v>11</v>
      </c>
      <c r="K123" s="324"/>
      <c r="L123" s="6">
        <v>8</v>
      </c>
      <c r="M123" s="52" t="str">
        <f t="shared" si="30"/>
        <v>-</v>
      </c>
      <c r="N123" s="56">
        <v>15</v>
      </c>
      <c r="O123" s="324"/>
      <c r="P123" s="6">
        <v>15</v>
      </c>
      <c r="Q123" s="52" t="str">
        <f t="shared" si="31"/>
        <v>-</v>
      </c>
      <c r="R123" s="56">
        <v>12</v>
      </c>
      <c r="S123" s="324"/>
      <c r="T123" s="6">
        <v>15</v>
      </c>
      <c r="U123" s="52" t="str">
        <f t="shared" si="32"/>
        <v>-</v>
      </c>
      <c r="V123" s="56">
        <v>6</v>
      </c>
      <c r="W123" s="351"/>
      <c r="X123" s="374"/>
      <c r="Y123" s="375"/>
      <c r="Z123" s="375"/>
      <c r="AA123" s="376"/>
      <c r="AB123" s="71"/>
      <c r="AC123" s="91">
        <f>COUNTIF(D122:W124,"○")</f>
        <v>3</v>
      </c>
      <c r="AD123" s="92">
        <f>COUNTIF(D122:W124,"×")</f>
        <v>1</v>
      </c>
      <c r="AE123" s="138">
        <f>(IF((D122&gt;F122),1,0))+(IF((D123&gt;F123),1,0))+(IF((D124&gt;F124),1,0))+(IF((H122&gt;J122),1,0))+(IF((H123&gt;J123),1,0))+(IF((H124&gt;J124),1,0))+(IF((L122&gt;N122),1,0))+(IF((L123&gt;N123),1,0))+(IF((L124&gt;N124),1,0))+(IF((P122&gt;R122),1,0))+(IF((P123&gt;R123),1,0))+(IF((P124&gt;R124),1,0))+(IF((T122&gt;V122),1,0))+(IF((T123&gt;V123),1,0))+(IF((T124&gt;V124),1,0))</f>
        <v>6</v>
      </c>
      <c r="AF123" s="139">
        <f>(IF((D122&lt;F122),1,0))+(IF((D123&lt;F123),1,0))+(IF((D124&lt;F124),1,0))+(IF((H122&lt;J122),1,0))+(IF((H123&lt;J123),1,0))+(IF((H124&lt;J124),1,0))+(IF((L122&lt;N122),1,0))+(IF((L123&lt;N123),1,0))+(IF((L124&lt;N124),1,0))+(IF((P122&lt;R122),1,0))+(IF((P123&lt;R123),1,0))+(IF((P124&lt;R124),1,0))+(IF((T122&lt;V122),1,0))+(IF((T123&lt;V123),1,0))+(IF((T124&lt;V124),1,0))</f>
        <v>2</v>
      </c>
      <c r="AG123" s="140">
        <f>AE123-AF123</f>
        <v>4</v>
      </c>
      <c r="AH123" s="92">
        <f>SUM(D122:D124,H122:H124,L122:L124,P122:P124,T122:T124)</f>
        <v>104</v>
      </c>
      <c r="AI123" s="92">
        <f>SUM(F122:F124,J122:J124,N122:N124,R122:R124,V122:V124)</f>
        <v>78</v>
      </c>
      <c r="AJ123" s="94">
        <f>AH123-AI123</f>
        <v>26</v>
      </c>
      <c r="AK123" s="66"/>
      <c r="AL123" s="66"/>
      <c r="AM123" s="137"/>
      <c r="AN123" s="137"/>
      <c r="AO123" s="137"/>
      <c r="AP123" s="137"/>
      <c r="AQ123" s="137"/>
      <c r="AR123" s="66"/>
      <c r="AS123" s="137"/>
      <c r="AT123" s="137"/>
      <c r="AU123" s="458"/>
      <c r="AV123" s="458"/>
      <c r="AW123" s="458"/>
      <c r="AX123" s="458"/>
      <c r="AY123" s="458"/>
      <c r="AZ123" s="458"/>
      <c r="BA123" s="458"/>
      <c r="BB123" s="458"/>
      <c r="BC123" s="458"/>
      <c r="BD123" s="458"/>
      <c r="BE123" s="458"/>
      <c r="BF123" s="458"/>
      <c r="BG123" s="458"/>
      <c r="BH123" s="458"/>
      <c r="BI123" s="458"/>
      <c r="BJ123" s="458"/>
      <c r="BK123" s="458"/>
      <c r="BL123" s="458"/>
      <c r="BM123" s="458"/>
      <c r="BN123" s="458"/>
      <c r="BO123" s="458"/>
      <c r="BP123" s="458"/>
      <c r="BQ123" s="458"/>
      <c r="BR123" s="67"/>
      <c r="BS123" s="67"/>
      <c r="BT123" s="67"/>
      <c r="BU123" s="67"/>
      <c r="BV123" s="67"/>
      <c r="BW123" s="67"/>
      <c r="BX123" s="67"/>
      <c r="BY123" s="66"/>
      <c r="BZ123" s="66"/>
      <c r="CA123" s="66"/>
      <c r="CB123" s="66"/>
      <c r="CC123" s="66"/>
    </row>
    <row r="124" spans="1:81" ht="9" customHeight="1">
      <c r="A124" s="66"/>
      <c r="B124" s="9"/>
      <c r="C124" s="10" t="s">
        <v>115</v>
      </c>
      <c r="D124" s="322"/>
      <c r="E124" s="271"/>
      <c r="F124" s="271"/>
      <c r="G124" s="272"/>
      <c r="H124" s="12"/>
      <c r="I124" s="52">
        <f>IF(H124="","","-")</f>
      </c>
      <c r="J124" s="59"/>
      <c r="K124" s="325"/>
      <c r="L124" s="12"/>
      <c r="M124" s="54">
        <f t="shared" si="30"/>
      </c>
      <c r="N124" s="59"/>
      <c r="O124" s="324"/>
      <c r="P124" s="6"/>
      <c r="Q124" s="52">
        <f t="shared" si="31"/>
      </c>
      <c r="R124" s="56"/>
      <c r="S124" s="324"/>
      <c r="T124" s="6"/>
      <c r="U124" s="52">
        <f t="shared" si="32"/>
      </c>
      <c r="V124" s="56"/>
      <c r="W124" s="351"/>
      <c r="X124" s="42">
        <f>AC123</f>
        <v>3</v>
      </c>
      <c r="Y124" s="43" t="s">
        <v>343</v>
      </c>
      <c r="Z124" s="43">
        <f>AD123</f>
        <v>1</v>
      </c>
      <c r="AA124" s="44" t="s">
        <v>70</v>
      </c>
      <c r="AB124" s="71"/>
      <c r="AC124" s="91"/>
      <c r="AD124" s="92"/>
      <c r="AE124" s="138"/>
      <c r="AF124" s="139"/>
      <c r="AG124" s="94"/>
      <c r="AH124" s="92"/>
      <c r="AI124" s="92"/>
      <c r="AJ124" s="94"/>
      <c r="AK124" s="66"/>
      <c r="AL124" s="66"/>
      <c r="AM124" s="137"/>
      <c r="AN124" s="137"/>
      <c r="AO124" s="137"/>
      <c r="AP124" s="137"/>
      <c r="AQ124" s="137"/>
      <c r="AR124" s="66"/>
      <c r="AS124" s="137"/>
      <c r="AT124" s="137"/>
      <c r="AU124" s="338" t="s">
        <v>262</v>
      </c>
      <c r="AV124" s="339"/>
      <c r="AW124" s="342" t="str">
        <f>AU126</f>
        <v>坂本明子</v>
      </c>
      <c r="AX124" s="333"/>
      <c r="AY124" s="333"/>
      <c r="AZ124" s="343"/>
      <c r="BA124" s="332" t="str">
        <f>AU129</f>
        <v>小椋有紗</v>
      </c>
      <c r="BB124" s="333"/>
      <c r="BC124" s="333"/>
      <c r="BD124" s="343"/>
      <c r="BE124" s="332" t="str">
        <f>AU132</f>
        <v>中山加奈子</v>
      </c>
      <c r="BF124" s="333"/>
      <c r="BG124" s="333"/>
      <c r="BH124" s="343"/>
      <c r="BI124" s="332" t="str">
        <f>AU135</f>
        <v>中山悠華</v>
      </c>
      <c r="BJ124" s="333"/>
      <c r="BK124" s="333"/>
      <c r="BL124" s="343"/>
      <c r="BM124" s="332" t="str">
        <f>AU138</f>
        <v>坂上昌美</v>
      </c>
      <c r="BN124" s="333"/>
      <c r="BO124" s="333"/>
      <c r="BP124" s="343"/>
      <c r="BQ124" s="335" t="s">
        <v>39</v>
      </c>
      <c r="BR124" s="336"/>
      <c r="BS124" s="336"/>
      <c r="BT124" s="337"/>
      <c r="BU124" s="71"/>
      <c r="BV124" s="440" t="s">
        <v>66</v>
      </c>
      <c r="BW124" s="441"/>
      <c r="BX124" s="316" t="s">
        <v>67</v>
      </c>
      <c r="BY124" s="390"/>
      <c r="BZ124" s="317"/>
      <c r="CA124" s="391" t="s">
        <v>68</v>
      </c>
      <c r="CB124" s="392"/>
      <c r="CC124" s="393"/>
    </row>
    <row r="125" spans="1:81" ht="9" customHeight="1" thickBot="1">
      <c r="A125" s="66"/>
      <c r="B125" s="4" t="s">
        <v>118</v>
      </c>
      <c r="C125" s="14" t="s">
        <v>120</v>
      </c>
      <c r="D125" s="55">
        <f>IF(J122="","",J122)</f>
        <v>7</v>
      </c>
      <c r="E125" s="52" t="str">
        <f>IF(D125="","","-")</f>
        <v>-</v>
      </c>
      <c r="F125" s="56">
        <f>IF(H122="","",H122)</f>
        <v>15</v>
      </c>
      <c r="G125" s="318" t="str">
        <f>IF(K122="","",IF(K122="○","×",IF(K122="×","○")))</f>
        <v>×</v>
      </c>
      <c r="H125" s="284"/>
      <c r="I125" s="276"/>
      <c r="J125" s="276"/>
      <c r="K125" s="266"/>
      <c r="L125" s="6">
        <v>8</v>
      </c>
      <c r="M125" s="52" t="str">
        <f t="shared" si="30"/>
        <v>-</v>
      </c>
      <c r="N125" s="56">
        <v>15</v>
      </c>
      <c r="O125" s="368" t="str">
        <f>IF(L125&lt;&gt;"",IF(L125&gt;N125,IF(L126&gt;N126,"○",IF(L127&gt;N127,"○","×")),IF(L126&gt;N126,IF(L127&gt;N127,"○","×"),"×")),"")</f>
        <v>×</v>
      </c>
      <c r="P125" s="35">
        <v>4</v>
      </c>
      <c r="Q125" s="57" t="str">
        <f t="shared" si="31"/>
        <v>-</v>
      </c>
      <c r="R125" s="61">
        <v>15</v>
      </c>
      <c r="S125" s="368" t="str">
        <f>IF(P125&lt;&gt;"",IF(P125&gt;R125,IF(P126&gt;R126,"○",IF(P127&gt;R127,"○","×")),IF(P126&gt;R126,IF(P127&gt;R127,"○","×"),"×")),"")</f>
        <v>×</v>
      </c>
      <c r="T125" s="35">
        <v>15</v>
      </c>
      <c r="U125" s="57" t="str">
        <f t="shared" si="32"/>
        <v>-</v>
      </c>
      <c r="V125" s="61">
        <v>17</v>
      </c>
      <c r="W125" s="353" t="str">
        <f>IF(T125&lt;&gt;"",IF(T125&gt;V125,IF(T126&gt;V126,"○",IF(T127&gt;V127,"○","×")),IF(T126&gt;V126,IF(T127&gt;V127,"○","×"),"×")),"")</f>
        <v>×</v>
      </c>
      <c r="X125" s="371" t="s">
        <v>382</v>
      </c>
      <c r="Y125" s="372"/>
      <c r="Z125" s="372"/>
      <c r="AA125" s="373"/>
      <c r="AB125" s="71"/>
      <c r="AC125" s="106"/>
      <c r="AD125" s="107"/>
      <c r="AE125" s="141"/>
      <c r="AF125" s="142"/>
      <c r="AG125" s="108"/>
      <c r="AH125" s="107"/>
      <c r="AI125" s="107"/>
      <c r="AJ125" s="108"/>
      <c r="AK125" s="66"/>
      <c r="AL125" s="66"/>
      <c r="AM125" s="137"/>
      <c r="AN125" s="137"/>
      <c r="AO125" s="137"/>
      <c r="AP125" s="137"/>
      <c r="AQ125" s="137"/>
      <c r="AR125" s="66"/>
      <c r="AS125" s="137"/>
      <c r="AT125" s="137"/>
      <c r="AU125" s="340"/>
      <c r="AV125" s="341"/>
      <c r="AW125" s="344" t="str">
        <f>AU127</f>
        <v>清水香織</v>
      </c>
      <c r="AX125" s="327"/>
      <c r="AY125" s="327"/>
      <c r="AZ125" s="345"/>
      <c r="BA125" s="326" t="str">
        <f>AU130</f>
        <v>伴野梨沙</v>
      </c>
      <c r="BB125" s="327"/>
      <c r="BC125" s="327"/>
      <c r="BD125" s="345"/>
      <c r="BE125" s="326" t="str">
        <f>AU133</f>
        <v>石川千歳</v>
      </c>
      <c r="BF125" s="327"/>
      <c r="BG125" s="327"/>
      <c r="BH125" s="345"/>
      <c r="BI125" s="326" t="str">
        <f>AU136</f>
        <v>野村夏希</v>
      </c>
      <c r="BJ125" s="327"/>
      <c r="BK125" s="327"/>
      <c r="BL125" s="345"/>
      <c r="BM125" s="326" t="str">
        <f>AU139</f>
        <v>合田直子</v>
      </c>
      <c r="BN125" s="327"/>
      <c r="BO125" s="327"/>
      <c r="BP125" s="345"/>
      <c r="BQ125" s="329" t="s">
        <v>40</v>
      </c>
      <c r="BR125" s="330"/>
      <c r="BS125" s="330"/>
      <c r="BT125" s="331"/>
      <c r="BU125" s="71"/>
      <c r="BV125" s="80" t="s">
        <v>69</v>
      </c>
      <c r="BW125" s="81" t="s">
        <v>70</v>
      </c>
      <c r="BX125" s="80" t="s">
        <v>344</v>
      </c>
      <c r="BY125" s="81" t="s">
        <v>71</v>
      </c>
      <c r="BZ125" s="82" t="s">
        <v>72</v>
      </c>
      <c r="CA125" s="81" t="s">
        <v>345</v>
      </c>
      <c r="CB125" s="81" t="s">
        <v>71</v>
      </c>
      <c r="CC125" s="82" t="s">
        <v>72</v>
      </c>
    </row>
    <row r="126" spans="1:81" ht="9" customHeight="1">
      <c r="A126" s="66"/>
      <c r="B126" s="4" t="s">
        <v>119</v>
      </c>
      <c r="C126" s="5" t="s">
        <v>120</v>
      </c>
      <c r="D126" s="55">
        <f>IF(J123="","",J123)</f>
        <v>11</v>
      </c>
      <c r="E126" s="52" t="str">
        <f>IF(D126="","","-")</f>
        <v>-</v>
      </c>
      <c r="F126" s="56">
        <f>IF(H123="","",H123)</f>
        <v>15</v>
      </c>
      <c r="G126" s="319" t="str">
        <f>IF(I123="","",I123)</f>
        <v>-</v>
      </c>
      <c r="H126" s="267"/>
      <c r="I126" s="268"/>
      <c r="J126" s="268"/>
      <c r="K126" s="269"/>
      <c r="L126" s="6">
        <v>11</v>
      </c>
      <c r="M126" s="52" t="str">
        <f t="shared" si="30"/>
        <v>-</v>
      </c>
      <c r="N126" s="56">
        <v>15</v>
      </c>
      <c r="O126" s="324"/>
      <c r="P126" s="6">
        <v>8</v>
      </c>
      <c r="Q126" s="52" t="str">
        <f t="shared" si="31"/>
        <v>-</v>
      </c>
      <c r="R126" s="56">
        <v>15</v>
      </c>
      <c r="S126" s="324"/>
      <c r="T126" s="6">
        <v>15</v>
      </c>
      <c r="U126" s="52" t="str">
        <f t="shared" si="32"/>
        <v>-</v>
      </c>
      <c r="V126" s="56">
        <v>12</v>
      </c>
      <c r="W126" s="351"/>
      <c r="X126" s="374"/>
      <c r="Y126" s="375"/>
      <c r="Z126" s="375"/>
      <c r="AA126" s="376"/>
      <c r="AB126" s="71"/>
      <c r="AC126" s="91">
        <f>COUNTIF(D125:W127,"○")</f>
        <v>0</v>
      </c>
      <c r="AD126" s="92">
        <f>COUNTIF(D125:W127,"×")</f>
        <v>4</v>
      </c>
      <c r="AE126" s="138">
        <f>(IF((D125&gt;F125),1,0))+(IF((D126&gt;F126),1,0))+(IF((D127&gt;F127),1,0))+(IF((H125&gt;J125),1,0))+(IF((H126&gt;J126),1,0))+(IF((H127&gt;J127),1,0))+(IF((L125&gt;N125),1,0))+(IF((L126&gt;N126),1,0))+(IF((L127&gt;N127),1,0))+(IF((P125&gt;R125),1,0))+(IF((P126&gt;R126),1,0))+(IF((P127&gt;R127),1,0))+(IF((T125&gt;V125),1,0))+(IF((T126&gt;V126),1,0))+(IF((T127&gt;V127),1,0))</f>
        <v>1</v>
      </c>
      <c r="AF126" s="139">
        <f>(IF((D125&lt;F125),1,0))+(IF((D126&lt;F126),1,0))+(IF((D127&lt;F127),1,0))+(IF((H125&lt;J125),1,0))+(IF((H126&lt;J126),1,0))+(IF((H127&lt;J127),1,0))+(IF((L125&lt;N125),1,0))+(IF((L126&lt;N126),1,0))+(IF((L127&lt;N127),1,0))+(IF((P125&lt;R125),1,0))+(IF((P126&lt;R126),1,0))+(IF((P127&lt;R127),1,0))+(IF((T125&lt;V125),1,0))+(IF((T126&lt;V126),1,0))+(IF((T127&lt;V127),1,0))</f>
        <v>8</v>
      </c>
      <c r="AG126" s="140">
        <f>AE126-AF126</f>
        <v>-7</v>
      </c>
      <c r="AH126" s="92">
        <f>SUM(D125:D127,H125:H127,L125:L127,P125:P127,T125:T127)</f>
        <v>96</v>
      </c>
      <c r="AI126" s="92">
        <f>SUM(F125:F127,J125:J127,N125:N127,R125:R127,V125:V127)</f>
        <v>138</v>
      </c>
      <c r="AJ126" s="94">
        <f>AH126-AI126</f>
        <v>-42</v>
      </c>
      <c r="AK126" s="66"/>
      <c r="AL126" s="66"/>
      <c r="AM126" s="137"/>
      <c r="AN126" s="137"/>
      <c r="AO126" s="137"/>
      <c r="AP126" s="137"/>
      <c r="AQ126" s="137"/>
      <c r="AR126" s="66"/>
      <c r="AS126" s="137"/>
      <c r="AT126" s="137"/>
      <c r="AU126" s="4" t="s">
        <v>263</v>
      </c>
      <c r="AV126" s="5" t="s">
        <v>469</v>
      </c>
      <c r="AW126" s="251"/>
      <c r="AX126" s="225"/>
      <c r="AY126" s="225"/>
      <c r="AZ126" s="320"/>
      <c r="BA126" s="6">
        <v>21</v>
      </c>
      <c r="BB126" s="52" t="str">
        <f>IF(BA126="","","-")</f>
        <v>-</v>
      </c>
      <c r="BC126" s="56">
        <v>18</v>
      </c>
      <c r="BD126" s="323" t="str">
        <f>IF(BA126&lt;&gt;"",IF(BA126&gt;BC126,IF(BA127&gt;BC127,"○",IF(BA128&gt;BC128,"○","×")),IF(BA127&gt;BC127,IF(BA128&gt;BC128,"○","×"),"×")),"")</f>
        <v>○</v>
      </c>
      <c r="BE126" s="6">
        <v>21</v>
      </c>
      <c r="BF126" s="53" t="str">
        <f aca="true" t="shared" si="33" ref="BF126:BF131">IF(BE126="","","-")</f>
        <v>-</v>
      </c>
      <c r="BG126" s="286">
        <v>10</v>
      </c>
      <c r="BH126" s="323" t="str">
        <f>IF(BE126&lt;&gt;"",IF(BE126&gt;BG126,IF(BE127&gt;BG127,"○",IF(BE128&gt;BG128,"○","×")),IF(BE127&gt;BG127,IF(BE128&gt;BG128,"○","×"),"×")),"")</f>
        <v>○</v>
      </c>
      <c r="BI126" s="6">
        <v>21</v>
      </c>
      <c r="BJ126" s="53" t="str">
        <f aca="true" t="shared" si="34" ref="BJ126:BJ134">IF(BI126="","","-")</f>
        <v>-</v>
      </c>
      <c r="BK126" s="286">
        <v>10</v>
      </c>
      <c r="BL126" s="323" t="str">
        <f>IF(BI126&lt;&gt;"",IF(BI126&gt;BK126,IF(BI127&gt;BK127,"○",IF(BI128&gt;BK128,"○","×")),IF(BI127&gt;BK127,IF(BI128&gt;BK128,"○","×"),"×")),"")</f>
        <v>○</v>
      </c>
      <c r="BM126" s="6">
        <v>21</v>
      </c>
      <c r="BN126" s="53" t="str">
        <f aca="true" t="shared" si="35" ref="BN126:BN137">IF(BM126="","","-")</f>
        <v>-</v>
      </c>
      <c r="BO126" s="286">
        <v>9</v>
      </c>
      <c r="BP126" s="369" t="str">
        <f>IF(BM126&lt;&gt;"",IF(BM126&gt;BO126,IF(BM127&gt;BO127,"○",IF(BM128&gt;BO128,"○","×")),IF(BM127&gt;BO127,IF(BM128&gt;BO128,"○","×"),"×")),"")</f>
        <v>○</v>
      </c>
      <c r="BQ126" s="442" t="s">
        <v>381</v>
      </c>
      <c r="BR126" s="443"/>
      <c r="BS126" s="443"/>
      <c r="BT126" s="444"/>
      <c r="BU126" s="71"/>
      <c r="BV126" s="91"/>
      <c r="BW126" s="92"/>
      <c r="BX126" s="138"/>
      <c r="BY126" s="139"/>
      <c r="BZ126" s="94"/>
      <c r="CA126" s="92"/>
      <c r="CB126" s="92"/>
      <c r="CC126" s="94"/>
    </row>
    <row r="127" spans="1:81" ht="9" customHeight="1">
      <c r="A127" s="66"/>
      <c r="B127" s="9"/>
      <c r="C127" s="20" t="s">
        <v>19</v>
      </c>
      <c r="D127" s="58">
        <f>IF(J124="","",J124)</f>
      </c>
      <c r="E127" s="52">
        <f>IF(D127="","","-")</f>
      </c>
      <c r="F127" s="59">
        <f>IF(H124="","",H124)</f>
      </c>
      <c r="G127" s="283">
        <f>IF(I124="","",I124)</f>
      </c>
      <c r="H127" s="270"/>
      <c r="I127" s="271"/>
      <c r="J127" s="271"/>
      <c r="K127" s="272"/>
      <c r="L127" s="12"/>
      <c r="M127" s="52">
        <f t="shared" si="30"/>
      </c>
      <c r="N127" s="59"/>
      <c r="O127" s="325"/>
      <c r="P127" s="12"/>
      <c r="Q127" s="54">
        <f t="shared" si="31"/>
      </c>
      <c r="R127" s="59"/>
      <c r="S127" s="325"/>
      <c r="T127" s="12">
        <v>17</v>
      </c>
      <c r="U127" s="54" t="str">
        <f t="shared" si="32"/>
        <v>-</v>
      </c>
      <c r="V127" s="59">
        <v>19</v>
      </c>
      <c r="W127" s="351"/>
      <c r="X127" s="42">
        <f>AC126</f>
        <v>0</v>
      </c>
      <c r="Y127" s="43" t="s">
        <v>343</v>
      </c>
      <c r="Z127" s="43">
        <f>AD126</f>
        <v>4</v>
      </c>
      <c r="AA127" s="44" t="s">
        <v>70</v>
      </c>
      <c r="AB127" s="71"/>
      <c r="AC127" s="114"/>
      <c r="AD127" s="115"/>
      <c r="AE127" s="143"/>
      <c r="AF127" s="144"/>
      <c r="AG127" s="119"/>
      <c r="AH127" s="115"/>
      <c r="AI127" s="115"/>
      <c r="AJ127" s="119"/>
      <c r="AK127" s="66"/>
      <c r="AL127" s="66"/>
      <c r="AM127" s="137"/>
      <c r="AN127" s="137"/>
      <c r="AO127" s="137"/>
      <c r="AP127" s="137"/>
      <c r="AQ127" s="137"/>
      <c r="AR127" s="66"/>
      <c r="AS127" s="137"/>
      <c r="AT127" s="137"/>
      <c r="AU127" s="4" t="s">
        <v>264</v>
      </c>
      <c r="AV127" s="5" t="s">
        <v>223</v>
      </c>
      <c r="AW127" s="321"/>
      <c r="AX127" s="268"/>
      <c r="AY127" s="268"/>
      <c r="AZ127" s="269"/>
      <c r="BA127" s="6">
        <v>21</v>
      </c>
      <c r="BB127" s="52" t="str">
        <f>IF(BA127="","","-")</f>
        <v>-</v>
      </c>
      <c r="BC127" s="288">
        <v>11</v>
      </c>
      <c r="BD127" s="324"/>
      <c r="BE127" s="6">
        <v>21</v>
      </c>
      <c r="BF127" s="52" t="str">
        <f t="shared" si="33"/>
        <v>-</v>
      </c>
      <c r="BG127" s="56">
        <v>11</v>
      </c>
      <c r="BH127" s="324"/>
      <c r="BI127" s="6">
        <v>21</v>
      </c>
      <c r="BJ127" s="52" t="str">
        <f t="shared" si="34"/>
        <v>-</v>
      </c>
      <c r="BK127" s="56">
        <v>9</v>
      </c>
      <c r="BL127" s="324"/>
      <c r="BM127" s="6">
        <v>21</v>
      </c>
      <c r="BN127" s="52" t="str">
        <f t="shared" si="35"/>
        <v>-</v>
      </c>
      <c r="BO127" s="56">
        <v>15</v>
      </c>
      <c r="BP127" s="351"/>
      <c r="BQ127" s="374"/>
      <c r="BR127" s="375"/>
      <c r="BS127" s="375"/>
      <c r="BT127" s="376"/>
      <c r="BU127" s="71"/>
      <c r="BV127" s="91">
        <f>COUNTIF(AW126:BP128,"○")</f>
        <v>4</v>
      </c>
      <c r="BW127" s="92">
        <f>COUNTIF(AW126:BP128,"×")</f>
        <v>0</v>
      </c>
      <c r="BX127" s="138">
        <f>(IF((AW126&gt;AY126),1,0))+(IF((AW127&gt;AY127),1,0))+(IF((AW128&gt;AY128),1,0))+(IF((BA126&gt;BC126),1,0))+(IF((BA127&gt;BC127),1,0))+(IF((BA128&gt;BC128),1,0))+(IF((BE126&gt;BG126),1,0))+(IF((BE127&gt;BG127),1,0))+(IF((BE128&gt;BG128),1,0))+(IF((BI126&gt;BK126),1,0))+(IF((BI127&gt;BK127),1,0))+(IF((BI128&gt;BK128),1,0))+(IF((BM126&gt;BO126),1,0))+(IF((BM127&gt;BO127),1,0))+(IF((BM128&gt;BO128),1,0))</f>
        <v>8</v>
      </c>
      <c r="BY127" s="139">
        <f>(IF((AW126&lt;AY126),1,0))+(IF((AW127&lt;AY127),1,0))+(IF((AW128&lt;AY128),1,0))+(IF((BA126&lt;BC126),1,0))+(IF((BA127&lt;BC127),1,0))+(IF((BA128&lt;BC128),1,0))+(IF((BE126&lt;BG126),1,0))+(IF((BE127&lt;BG127),1,0))+(IF((BE128&lt;BG128),1,0))+(IF((BI126&lt;BK126),1,0))+(IF((BI127&lt;BK127),1,0))+(IF((BI128&lt;BK128),1,0))+(IF((BM126&lt;BO126),1,0))+(IF((BM127&lt;BO127),1,0))+(IF((BM128&lt;BO128),1,0))</f>
        <v>0</v>
      </c>
      <c r="BZ127" s="140">
        <f>BX127-BY127</f>
        <v>8</v>
      </c>
      <c r="CA127" s="92">
        <f>SUM(AW126:AW128,BA126:BA128,BE126:BE128,BI126:BI128,BM126:BM128)</f>
        <v>168</v>
      </c>
      <c r="CB127" s="92">
        <f>SUM(AY126:AY128,BC126:BC128,BG126:BG128,BK126:BK128,BO126:BO128)</f>
        <v>93</v>
      </c>
      <c r="CC127" s="94">
        <f>CA127-CB127</f>
        <v>75</v>
      </c>
    </row>
    <row r="128" spans="1:81" ht="9" customHeight="1">
      <c r="A128" s="66"/>
      <c r="B128" s="18" t="s">
        <v>121</v>
      </c>
      <c r="C128" s="5" t="s">
        <v>123</v>
      </c>
      <c r="D128" s="55">
        <f>IF(N122="","",N122)</f>
        <v>15</v>
      </c>
      <c r="E128" s="57" t="str">
        <f aca="true" t="shared" si="36" ref="E128:E136">IF(D128="","","-")</f>
        <v>-</v>
      </c>
      <c r="F128" s="56">
        <f>IF(L122="","",L122)</f>
        <v>6</v>
      </c>
      <c r="G128" s="318" t="str">
        <f>IF(O122="","",IF(O122="○","×",IF(O122="×","○")))</f>
        <v>○</v>
      </c>
      <c r="H128" s="6">
        <f>IF(N125="","",N125)</f>
        <v>15</v>
      </c>
      <c r="I128" s="52" t="str">
        <f aca="true" t="shared" si="37" ref="I128:I136">IF(H128="","","-")</f>
        <v>-</v>
      </c>
      <c r="J128" s="56">
        <f>IF(L125="","",L125)</f>
        <v>8</v>
      </c>
      <c r="K128" s="318" t="str">
        <f>IF(O125="","",IF(O125="○","×",IF(O125="×","○")))</f>
        <v>○</v>
      </c>
      <c r="L128" s="284"/>
      <c r="M128" s="276"/>
      <c r="N128" s="276"/>
      <c r="O128" s="266"/>
      <c r="P128" s="6">
        <v>15</v>
      </c>
      <c r="Q128" s="52" t="str">
        <f t="shared" si="31"/>
        <v>-</v>
      </c>
      <c r="R128" s="56">
        <v>2</v>
      </c>
      <c r="S128" s="324" t="str">
        <f>IF(P128&lt;&gt;"",IF(P128&gt;R128,IF(P129&gt;R129,"○",IF(P130&gt;R130,"○","×")),IF(P129&gt;R129,IF(P130&gt;R130,"○","×"),"×")),"")</f>
        <v>×</v>
      </c>
      <c r="T128" s="6">
        <v>15</v>
      </c>
      <c r="U128" s="52" t="str">
        <f t="shared" si="32"/>
        <v>-</v>
      </c>
      <c r="V128" s="56">
        <v>13</v>
      </c>
      <c r="W128" s="353" t="str">
        <f>IF(T128&lt;&gt;"",IF(T128&gt;V128,IF(T129&gt;V129,"○",IF(T130&gt;V130,"○","×")),IF(T129&gt;V129,IF(T130&gt;V130,"○","×"),"×")),"")</f>
        <v>○</v>
      </c>
      <c r="X128" s="371" t="s">
        <v>370</v>
      </c>
      <c r="Y128" s="372"/>
      <c r="Z128" s="372"/>
      <c r="AA128" s="373"/>
      <c r="AB128" s="71"/>
      <c r="AC128" s="91"/>
      <c r="AD128" s="92"/>
      <c r="AE128" s="138"/>
      <c r="AF128" s="139"/>
      <c r="AG128" s="94"/>
      <c r="AH128" s="92"/>
      <c r="AI128" s="92"/>
      <c r="AJ128" s="94"/>
      <c r="AK128" s="66"/>
      <c r="AL128" s="66"/>
      <c r="AM128" s="66"/>
      <c r="AN128" s="66"/>
      <c r="AO128" s="137"/>
      <c r="AP128" s="137"/>
      <c r="AQ128" s="137"/>
      <c r="AR128" s="66"/>
      <c r="AS128" s="137"/>
      <c r="AT128" s="137"/>
      <c r="AU128" s="9"/>
      <c r="AV128" s="10" t="s">
        <v>115</v>
      </c>
      <c r="AW128" s="322"/>
      <c r="AX128" s="271"/>
      <c r="AY128" s="271"/>
      <c r="AZ128" s="272"/>
      <c r="BA128" s="12"/>
      <c r="BB128" s="52">
        <f>IF(BA128="","","-")</f>
      </c>
      <c r="BC128" s="59"/>
      <c r="BD128" s="325"/>
      <c r="BE128" s="12"/>
      <c r="BF128" s="54">
        <f t="shared" si="33"/>
      </c>
      <c r="BG128" s="59"/>
      <c r="BH128" s="324"/>
      <c r="BI128" s="6"/>
      <c r="BJ128" s="52">
        <f t="shared" si="34"/>
      </c>
      <c r="BK128" s="56"/>
      <c r="BL128" s="324"/>
      <c r="BM128" s="6"/>
      <c r="BN128" s="52">
        <f t="shared" si="35"/>
      </c>
      <c r="BO128" s="56"/>
      <c r="BP128" s="351"/>
      <c r="BQ128" s="42">
        <f>BV127</f>
        <v>4</v>
      </c>
      <c r="BR128" s="43" t="s">
        <v>343</v>
      </c>
      <c r="BS128" s="43">
        <f>BW127</f>
        <v>0</v>
      </c>
      <c r="BT128" s="44" t="s">
        <v>70</v>
      </c>
      <c r="BU128" s="71"/>
      <c r="BV128" s="91"/>
      <c r="BW128" s="92"/>
      <c r="BX128" s="138"/>
      <c r="BY128" s="139"/>
      <c r="BZ128" s="94"/>
      <c r="CA128" s="92"/>
      <c r="CB128" s="92"/>
      <c r="CC128" s="94"/>
    </row>
    <row r="129" spans="1:81" ht="9" customHeight="1">
      <c r="A129" s="66"/>
      <c r="B129" s="18" t="s">
        <v>122</v>
      </c>
      <c r="C129" s="5" t="s">
        <v>123</v>
      </c>
      <c r="D129" s="55">
        <f>IF(N123="","",N123)</f>
        <v>15</v>
      </c>
      <c r="E129" s="52" t="str">
        <f t="shared" si="36"/>
        <v>-</v>
      </c>
      <c r="F129" s="56">
        <f>IF(L123="","",L123)</f>
        <v>8</v>
      </c>
      <c r="G129" s="319">
        <f>IF(I126="","",I126)</f>
      </c>
      <c r="H129" s="6">
        <f>IF(N126="","",N126)</f>
        <v>15</v>
      </c>
      <c r="I129" s="52" t="str">
        <f t="shared" si="37"/>
        <v>-</v>
      </c>
      <c r="J129" s="56">
        <f>IF(L126="","",L126)</f>
        <v>11</v>
      </c>
      <c r="K129" s="319" t="str">
        <f>IF(M126="","",M126)</f>
        <v>-</v>
      </c>
      <c r="L129" s="267"/>
      <c r="M129" s="268"/>
      <c r="N129" s="268"/>
      <c r="O129" s="269"/>
      <c r="P129" s="6">
        <v>10</v>
      </c>
      <c r="Q129" s="52" t="str">
        <f t="shared" si="31"/>
        <v>-</v>
      </c>
      <c r="R129" s="56">
        <v>15</v>
      </c>
      <c r="S129" s="324"/>
      <c r="T129" s="6">
        <v>15</v>
      </c>
      <c r="U129" s="52" t="str">
        <f t="shared" si="32"/>
        <v>-</v>
      </c>
      <c r="V129" s="56">
        <v>11</v>
      </c>
      <c r="W129" s="351"/>
      <c r="X129" s="374"/>
      <c r="Y129" s="375"/>
      <c r="Z129" s="375"/>
      <c r="AA129" s="376"/>
      <c r="AB129" s="71"/>
      <c r="AC129" s="91">
        <f>COUNTIF(D128:W130,"○")</f>
        <v>3</v>
      </c>
      <c r="AD129" s="92">
        <f>COUNTIF(D128:W130,"×")</f>
        <v>1</v>
      </c>
      <c r="AE129" s="138">
        <f>(IF((D128&gt;F128),1,0))+(IF((D129&gt;F129),1,0))+(IF((D130&gt;F130),1,0))+(IF((H128&gt;J128),1,0))+(IF((H129&gt;J129),1,0))+(IF((H130&gt;J130),1,0))+(IF((L128&gt;N128),1,0))+(IF((L129&gt;N129),1,0))+(IF((L130&gt;N130),1,0))+(IF((P128&gt;R128),1,0))+(IF((P129&gt;R129),1,0))+(IF((P130&gt;R130),1,0))+(IF((T128&gt;V128),1,0))+(IF((T129&gt;V129),1,0))+(IF((T130&gt;V130),1,0))</f>
        <v>7</v>
      </c>
      <c r="AF129" s="139">
        <f>(IF((D128&lt;F128),1,0))+(IF((D129&lt;F129),1,0))+(IF((D130&lt;F130),1,0))+(IF((H128&lt;J128),1,0))+(IF((H129&lt;J129),1,0))+(IF((H130&lt;J130),1,0))+(IF((L128&lt;N128),1,0))+(IF((L129&lt;N129),1,0))+(IF((L130&lt;N130),1,0))+(IF((P128&lt;R128),1,0))+(IF((P129&lt;R129),1,0))+(IF((P130&lt;R130),1,0))+(IF((T128&lt;V128),1,0))+(IF((T129&lt;V129),1,0))+(IF((T130&lt;V130),1,0))</f>
        <v>2</v>
      </c>
      <c r="AG129" s="140">
        <f>AE129-AF129</f>
        <v>5</v>
      </c>
      <c r="AH129" s="92">
        <f>SUM(D128:D130,H128:H130,L128:L130,P128:P130,T128:T130)</f>
        <v>127</v>
      </c>
      <c r="AI129" s="92">
        <f>SUM(F128:F130,J128:J130,N128:N130,R128:R130,V128:V130)</f>
        <v>89</v>
      </c>
      <c r="AJ129" s="94">
        <f>AH129-AI129</f>
        <v>38</v>
      </c>
      <c r="AK129" s="66"/>
      <c r="AL129" s="66"/>
      <c r="AM129" s="66"/>
      <c r="AN129" s="66"/>
      <c r="AO129" s="137"/>
      <c r="AP129" s="137"/>
      <c r="AQ129" s="137"/>
      <c r="AR129" s="66"/>
      <c r="AS129" s="137"/>
      <c r="AT129" s="137"/>
      <c r="AU129" s="18" t="s">
        <v>267</v>
      </c>
      <c r="AV129" s="32" t="s">
        <v>59</v>
      </c>
      <c r="AW129" s="55">
        <f>IF(BC126="","",BC126)</f>
        <v>18</v>
      </c>
      <c r="AX129" s="52" t="str">
        <f>IF(AW129="","","-")</f>
        <v>-</v>
      </c>
      <c r="AY129" s="56">
        <f>IF(BA126="","",BA126)</f>
        <v>21</v>
      </c>
      <c r="AZ129" s="318" t="str">
        <f>IF(BD126="","",IF(BD126="○","×",IF(BD126="×","○")))</f>
        <v>×</v>
      </c>
      <c r="BA129" s="284"/>
      <c r="BB129" s="276"/>
      <c r="BC129" s="276"/>
      <c r="BD129" s="266"/>
      <c r="BE129" s="6">
        <v>21</v>
      </c>
      <c r="BF129" s="52" t="str">
        <f t="shared" si="33"/>
        <v>-</v>
      </c>
      <c r="BG129" s="56">
        <v>15</v>
      </c>
      <c r="BH129" s="368" t="str">
        <f>IF(BE129&lt;&gt;"",IF(BE129&gt;BG129,IF(BE130&gt;BG130,"○",IF(BE131&gt;BG131,"○","×")),IF(BE130&gt;BG130,IF(BE131&gt;BG131,"○","×"),"×")),"")</f>
        <v>○</v>
      </c>
      <c r="BI129" s="35">
        <v>21</v>
      </c>
      <c r="BJ129" s="57" t="str">
        <f t="shared" si="34"/>
        <v>-</v>
      </c>
      <c r="BK129" s="61">
        <v>8</v>
      </c>
      <c r="BL129" s="368" t="str">
        <f>IF(BI129&lt;&gt;"",IF(BI129&gt;BK129,IF(BI130&gt;BK130,"○",IF(BI131&gt;BK131,"○","×")),IF(BI130&gt;BK130,IF(BI131&gt;BK131,"○","×"),"×")),"")</f>
        <v>○</v>
      </c>
      <c r="BM129" s="35">
        <v>16</v>
      </c>
      <c r="BN129" s="57" t="str">
        <f t="shared" si="35"/>
        <v>-</v>
      </c>
      <c r="BO129" s="61">
        <v>21</v>
      </c>
      <c r="BP129" s="353" t="str">
        <f>IF(BM129&lt;&gt;"",IF(BM129&gt;BO129,IF(BM130&gt;BO130,"○",IF(BM131&gt;BO131,"○","×")),IF(BM130&gt;BO130,IF(BM131&gt;BO131,"○","×"),"×")),"")</f>
        <v>×</v>
      </c>
      <c r="BQ129" s="371" t="s">
        <v>433</v>
      </c>
      <c r="BR129" s="372"/>
      <c r="BS129" s="372"/>
      <c r="BT129" s="373"/>
      <c r="BU129" s="71"/>
      <c r="BV129" s="106"/>
      <c r="BW129" s="107"/>
      <c r="BX129" s="141"/>
      <c r="BY129" s="142"/>
      <c r="BZ129" s="108"/>
      <c r="CA129" s="107"/>
      <c r="CB129" s="107"/>
      <c r="CC129" s="108"/>
    </row>
    <row r="130" spans="1:81" ht="9" customHeight="1">
      <c r="A130" s="66"/>
      <c r="B130" s="9"/>
      <c r="C130" s="10" t="s">
        <v>124</v>
      </c>
      <c r="D130" s="55">
        <f>IF(N124="","",N124)</f>
      </c>
      <c r="E130" s="52">
        <f t="shared" si="36"/>
      </c>
      <c r="F130" s="56">
        <f>IF(L124="","",L124)</f>
      </c>
      <c r="G130" s="319">
        <f>IF(I127="","",I127)</f>
      </c>
      <c r="H130" s="6">
        <f>IF(N127="","",N127)</f>
      </c>
      <c r="I130" s="52">
        <f t="shared" si="37"/>
      </c>
      <c r="J130" s="56">
        <f>IF(L127="","",L127)</f>
      </c>
      <c r="K130" s="319">
        <f>IF(M127="","",M127)</f>
      </c>
      <c r="L130" s="267"/>
      <c r="M130" s="268"/>
      <c r="N130" s="268"/>
      <c r="O130" s="269"/>
      <c r="P130" s="6">
        <v>12</v>
      </c>
      <c r="Q130" s="52" t="str">
        <f t="shared" si="31"/>
        <v>-</v>
      </c>
      <c r="R130" s="56">
        <v>15</v>
      </c>
      <c r="S130" s="325"/>
      <c r="T130" s="6"/>
      <c r="U130" s="52">
        <f t="shared" si="32"/>
      </c>
      <c r="V130" s="56"/>
      <c r="W130" s="352"/>
      <c r="X130" s="42">
        <f>AC129</f>
        <v>3</v>
      </c>
      <c r="Y130" s="43" t="s">
        <v>343</v>
      </c>
      <c r="Z130" s="43">
        <f>AD129</f>
        <v>1</v>
      </c>
      <c r="AA130" s="44" t="s">
        <v>70</v>
      </c>
      <c r="AB130" s="71"/>
      <c r="AC130" s="91"/>
      <c r="AD130" s="92"/>
      <c r="AE130" s="138"/>
      <c r="AF130" s="139"/>
      <c r="AG130" s="94"/>
      <c r="AH130" s="92"/>
      <c r="AI130" s="92"/>
      <c r="AJ130" s="94"/>
      <c r="AK130" s="66"/>
      <c r="AL130" s="66"/>
      <c r="AM130" s="66"/>
      <c r="AN130" s="66"/>
      <c r="AO130" s="137"/>
      <c r="AP130" s="137"/>
      <c r="AQ130" s="137"/>
      <c r="AR130" s="66"/>
      <c r="AS130" s="137"/>
      <c r="AT130" s="137"/>
      <c r="AU130" s="18" t="s">
        <v>268</v>
      </c>
      <c r="AV130" s="33" t="s">
        <v>59</v>
      </c>
      <c r="AW130" s="55">
        <f>IF(BC127="","",BC127)</f>
        <v>11</v>
      </c>
      <c r="AX130" s="52" t="str">
        <f>IF(AW130="","","-")</f>
        <v>-</v>
      </c>
      <c r="AY130" s="56">
        <f>IF(BA127="","",BA127)</f>
        <v>21</v>
      </c>
      <c r="AZ130" s="319" t="str">
        <f>IF(BB127="","",BB127)</f>
        <v>-</v>
      </c>
      <c r="BA130" s="267"/>
      <c r="BB130" s="268"/>
      <c r="BC130" s="268"/>
      <c r="BD130" s="269"/>
      <c r="BE130" s="6">
        <v>21</v>
      </c>
      <c r="BF130" s="52" t="str">
        <f t="shared" si="33"/>
        <v>-</v>
      </c>
      <c r="BG130" s="56">
        <v>17</v>
      </c>
      <c r="BH130" s="324"/>
      <c r="BI130" s="6">
        <v>21</v>
      </c>
      <c r="BJ130" s="52" t="str">
        <f t="shared" si="34"/>
        <v>-</v>
      </c>
      <c r="BK130" s="56">
        <v>11</v>
      </c>
      <c r="BL130" s="324"/>
      <c r="BM130" s="6">
        <v>22</v>
      </c>
      <c r="BN130" s="52" t="str">
        <f t="shared" si="35"/>
        <v>-</v>
      </c>
      <c r="BO130" s="56">
        <v>20</v>
      </c>
      <c r="BP130" s="351"/>
      <c r="BQ130" s="374"/>
      <c r="BR130" s="375"/>
      <c r="BS130" s="375"/>
      <c r="BT130" s="376"/>
      <c r="BU130" s="71"/>
      <c r="BV130" s="91">
        <f>COUNTIF(AW129:BP131,"○")</f>
        <v>2</v>
      </c>
      <c r="BW130" s="92">
        <f>COUNTIF(AW129:BP131,"×")</f>
        <v>2</v>
      </c>
      <c r="BX130" s="138">
        <f>(IF((AW129&gt;AY129),1,0))+(IF((AW130&gt;AY130),1,0))+(IF((AW131&gt;AY131),1,0))+(IF((BA129&gt;BC129),1,0))+(IF((BA130&gt;BC130),1,0))+(IF((BA131&gt;BC131),1,0))+(IF((BE129&gt;BG129),1,0))+(IF((BE130&gt;BG130),1,0))+(IF((BE131&gt;BG131),1,0))+(IF((BI129&gt;BK129),1,0))+(IF((BI130&gt;BK130),1,0))+(IF((BI131&gt;BK131),1,0))+(IF((BM129&gt;BO129),1,0))+(IF((BM130&gt;BO130),1,0))+(IF((BM131&gt;BO131),1,0))</f>
        <v>5</v>
      </c>
      <c r="BY130" s="139">
        <f>(IF((AW129&lt;AY129),1,0))+(IF((AW130&lt;AY130),1,0))+(IF((AW131&lt;AY131),1,0))+(IF((BA129&lt;BC129),1,0))+(IF((BA130&lt;BC130),1,0))+(IF((BA131&lt;BC131),1,0))+(IF((BE129&lt;BG129),1,0))+(IF((BE130&lt;BG130),1,0))+(IF((BE131&lt;BG131),1,0))+(IF((BI129&lt;BK129),1,0))+(IF((BI130&lt;BK130),1,0))+(IF((BI131&lt;BK131),1,0))+(IF((BM129&lt;BO129),1,0))+(IF((BM130&lt;BO130),1,0))+(IF((BM131&lt;BO131),1,0))</f>
        <v>4</v>
      </c>
      <c r="BZ130" s="140">
        <f>BX130-BY130</f>
        <v>1</v>
      </c>
      <c r="CA130" s="92">
        <f>SUM(AW129:AW131,BA129:BA131,BE129:BE131,BI129:BI131,BM129:BM131)</f>
        <v>166</v>
      </c>
      <c r="CB130" s="92">
        <f>SUM(AY129:AY131,BC129:BC131,BG129:BG131,BK129:BK131,BO129:BO131)</f>
        <v>155</v>
      </c>
      <c r="CC130" s="94">
        <f>CA130-CB130</f>
        <v>11</v>
      </c>
    </row>
    <row r="131" spans="1:81" ht="9" customHeight="1">
      <c r="A131" s="66"/>
      <c r="B131" s="4" t="s">
        <v>125</v>
      </c>
      <c r="C131" s="14" t="s">
        <v>64</v>
      </c>
      <c r="D131" s="60">
        <f>IF(R122="","",R122)</f>
        <v>7</v>
      </c>
      <c r="E131" s="57" t="str">
        <f t="shared" si="36"/>
        <v>-</v>
      </c>
      <c r="F131" s="61">
        <f>IF(P122="","",P122)</f>
        <v>15</v>
      </c>
      <c r="G131" s="409" t="str">
        <f>IF(S122="","",IF(S122="○","×",IF(S122="×","○")))</f>
        <v>×</v>
      </c>
      <c r="H131" s="35">
        <f>IF(R125="","",R125)</f>
        <v>15</v>
      </c>
      <c r="I131" s="57" t="str">
        <f t="shared" si="37"/>
        <v>-</v>
      </c>
      <c r="J131" s="61">
        <f>IF(P125="","",P125)</f>
        <v>4</v>
      </c>
      <c r="K131" s="318" t="str">
        <f>IF(S125="","",IF(S125="○","×",IF(S125="×","○")))</f>
        <v>○</v>
      </c>
      <c r="L131" s="61">
        <f>IF(R128="","",R128)</f>
        <v>2</v>
      </c>
      <c r="M131" s="57" t="str">
        <f aca="true" t="shared" si="38" ref="M131:M136">IF(L131="","","-")</f>
        <v>-</v>
      </c>
      <c r="N131" s="61">
        <f>IF(P128="","",P128)</f>
        <v>15</v>
      </c>
      <c r="O131" s="318" t="str">
        <f>IF(S128="","",IF(S128="○","×",IF(S128="×","○")))</f>
        <v>○</v>
      </c>
      <c r="P131" s="284"/>
      <c r="Q131" s="276"/>
      <c r="R131" s="276"/>
      <c r="S131" s="266"/>
      <c r="T131" s="35">
        <v>15</v>
      </c>
      <c r="U131" s="57" t="str">
        <f t="shared" si="32"/>
        <v>-</v>
      </c>
      <c r="V131" s="61">
        <v>9</v>
      </c>
      <c r="W131" s="351" t="str">
        <f>IF(T131&lt;&gt;"",IF(T131&gt;V131,IF(T132&gt;V132,"○",IF(T133&gt;V133,"○","×")),IF(T132&gt;V132,IF(T133&gt;V133,"○","×"),"×")),"")</f>
        <v>○</v>
      </c>
      <c r="X131" s="371" t="s">
        <v>372</v>
      </c>
      <c r="Y131" s="372"/>
      <c r="Z131" s="372"/>
      <c r="AA131" s="373"/>
      <c r="AB131" s="71"/>
      <c r="AC131" s="106"/>
      <c r="AD131" s="107"/>
      <c r="AE131" s="141"/>
      <c r="AF131" s="142"/>
      <c r="AG131" s="108"/>
      <c r="AH131" s="107"/>
      <c r="AI131" s="107"/>
      <c r="AJ131" s="108"/>
      <c r="AK131" s="66"/>
      <c r="AL131" s="66"/>
      <c r="AM131" s="66"/>
      <c r="AN131" s="66"/>
      <c r="AO131" s="137"/>
      <c r="AP131" s="137"/>
      <c r="AQ131" s="137"/>
      <c r="AR131" s="66"/>
      <c r="AS131" s="137"/>
      <c r="AT131" s="137"/>
      <c r="AU131" s="9"/>
      <c r="AV131" s="37" t="s">
        <v>169</v>
      </c>
      <c r="AW131" s="58">
        <f>IF(BC128="","",BC128)</f>
      </c>
      <c r="AX131" s="52">
        <f>IF(AW131="","","-")</f>
      </c>
      <c r="AY131" s="59">
        <f>IF(BA128="","",BA128)</f>
      </c>
      <c r="AZ131" s="283">
        <f>IF(BB128="","",BB128)</f>
      </c>
      <c r="BA131" s="270"/>
      <c r="BB131" s="271"/>
      <c r="BC131" s="271"/>
      <c r="BD131" s="272"/>
      <c r="BE131" s="12"/>
      <c r="BF131" s="52">
        <f t="shared" si="33"/>
      </c>
      <c r="BG131" s="59"/>
      <c r="BH131" s="325"/>
      <c r="BI131" s="12"/>
      <c r="BJ131" s="54">
        <f t="shared" si="34"/>
      </c>
      <c r="BK131" s="59"/>
      <c r="BL131" s="325"/>
      <c r="BM131" s="12">
        <v>15</v>
      </c>
      <c r="BN131" s="54" t="str">
        <f t="shared" si="35"/>
        <v>-</v>
      </c>
      <c r="BO131" s="59">
        <v>21</v>
      </c>
      <c r="BP131" s="351"/>
      <c r="BQ131" s="42">
        <f>BV130</f>
        <v>2</v>
      </c>
      <c r="BR131" s="43" t="s">
        <v>343</v>
      </c>
      <c r="BS131" s="43">
        <f>BW130</f>
        <v>2</v>
      </c>
      <c r="BT131" s="44" t="s">
        <v>70</v>
      </c>
      <c r="BU131" s="71"/>
      <c r="BV131" s="114"/>
      <c r="BW131" s="115"/>
      <c r="BX131" s="143"/>
      <c r="BY131" s="144"/>
      <c r="BZ131" s="119"/>
      <c r="CA131" s="115"/>
      <c r="CB131" s="115"/>
      <c r="CC131" s="119"/>
    </row>
    <row r="132" spans="1:81" ht="9" customHeight="1">
      <c r="A132" s="66"/>
      <c r="B132" s="4" t="s">
        <v>126</v>
      </c>
      <c r="C132" s="5" t="s">
        <v>64</v>
      </c>
      <c r="D132" s="55">
        <f>IF(R123="","",R123)</f>
        <v>12</v>
      </c>
      <c r="E132" s="52" t="str">
        <f t="shared" si="36"/>
        <v>-</v>
      </c>
      <c r="F132" s="56">
        <f>IF(P123="","",P123)</f>
        <v>15</v>
      </c>
      <c r="G132" s="410" t="str">
        <f>IF(I129="","",I129)</f>
        <v>-</v>
      </c>
      <c r="H132" s="6">
        <f>IF(R126="","",R126)</f>
        <v>15</v>
      </c>
      <c r="I132" s="52" t="str">
        <f t="shared" si="37"/>
        <v>-</v>
      </c>
      <c r="J132" s="56">
        <f>IF(P126="","",P126)</f>
        <v>8</v>
      </c>
      <c r="K132" s="319">
        <f>IF(M129="","",M129)</f>
      </c>
      <c r="L132" s="56">
        <f>IF(R129="","",R129)</f>
        <v>15</v>
      </c>
      <c r="M132" s="52" t="str">
        <f t="shared" si="38"/>
        <v>-</v>
      </c>
      <c r="N132" s="56">
        <f>IF(P129="","",P129)</f>
        <v>10</v>
      </c>
      <c r="O132" s="319" t="str">
        <f>IF(Q129="","",Q129)</f>
        <v>-</v>
      </c>
      <c r="P132" s="267"/>
      <c r="Q132" s="268"/>
      <c r="R132" s="268"/>
      <c r="S132" s="269"/>
      <c r="T132" s="6">
        <v>15</v>
      </c>
      <c r="U132" s="52" t="str">
        <f t="shared" si="32"/>
        <v>-</v>
      </c>
      <c r="V132" s="56">
        <v>12</v>
      </c>
      <c r="W132" s="351"/>
      <c r="X132" s="374"/>
      <c r="Y132" s="375"/>
      <c r="Z132" s="375"/>
      <c r="AA132" s="376"/>
      <c r="AB132" s="71"/>
      <c r="AC132" s="91">
        <f>COUNTIF(D131:W133,"○")</f>
        <v>3</v>
      </c>
      <c r="AD132" s="92">
        <f>COUNTIF(D131:W133,"×")</f>
        <v>1</v>
      </c>
      <c r="AE132" s="138">
        <f>(IF((D131&gt;F131),1,0))+(IF((D132&gt;F132),1,0))+(IF((D133&gt;F133),1,0))+(IF((H131&gt;J131),1,0))+(IF((H132&gt;J132),1,0))+(IF((H133&gt;J133),1,0))+(IF((L131&gt;N131),1,0))+(IF((L132&gt;N132),1,0))+(IF((L133&gt;N133),1,0))+(IF((P131&gt;R131),1,0))+(IF((P132&gt;R132),1,0))+(IF((P133&gt;R133),1,0))+(IF((T131&gt;V131),1,0))+(IF((T132&gt;V132),1,0))+(IF((T133&gt;V133),1,0))</f>
        <v>6</v>
      </c>
      <c r="AF132" s="139">
        <f>(IF((D131&lt;F131),1,0))+(IF((D132&lt;F132),1,0))+(IF((D133&lt;F133),1,0))+(IF((H131&lt;J131),1,0))+(IF((H132&lt;J132),1,0))+(IF((H133&lt;J133),1,0))+(IF((L131&lt;N131),1,0))+(IF((L132&lt;N132),1,0))+(IF((L133&lt;N133),1,0))+(IF((P131&lt;R131),1,0))+(IF((P132&lt;R132),1,0))+(IF((P133&lt;R133),1,0))+(IF((T131&lt;V131),1,0))+(IF((T132&lt;V132),1,0))+(IF((T133&lt;V133),1,0))</f>
        <v>3</v>
      </c>
      <c r="AG132" s="140">
        <f>AE132-AF132</f>
        <v>3</v>
      </c>
      <c r="AH132" s="92">
        <f>SUM(D131:D133,H131:H133,L131:L133,P131:P133,T131:T133)</f>
        <v>111</v>
      </c>
      <c r="AI132" s="92">
        <f>SUM(F131:F133,J131:J133,N131:N133,R131:R133,V131:V133)</f>
        <v>100</v>
      </c>
      <c r="AJ132" s="94">
        <f>AH132-AI132</f>
        <v>11</v>
      </c>
      <c r="AK132" s="66"/>
      <c r="AL132" s="66"/>
      <c r="AM132" s="66"/>
      <c r="AN132" s="66"/>
      <c r="AO132" s="137"/>
      <c r="AP132" s="137"/>
      <c r="AQ132" s="137"/>
      <c r="AR132" s="66"/>
      <c r="AS132" s="137"/>
      <c r="AT132" s="137"/>
      <c r="AU132" s="18" t="s">
        <v>271</v>
      </c>
      <c r="AV132" s="5" t="s">
        <v>273</v>
      </c>
      <c r="AW132" s="55">
        <f>IF(BG126="","",BG126)</f>
        <v>10</v>
      </c>
      <c r="AX132" s="57" t="str">
        <f aca="true" t="shared" si="39" ref="AX132:AX140">IF(AW132="","","-")</f>
        <v>-</v>
      </c>
      <c r="AY132" s="56">
        <f>IF(BE126="","",BE126)</f>
        <v>21</v>
      </c>
      <c r="AZ132" s="318" t="str">
        <f>IF(BH126="","",IF(BH126="○","×",IF(BH126="×","○")))</f>
        <v>×</v>
      </c>
      <c r="BA132" s="6">
        <f>IF(BG129="","",BG129)</f>
        <v>15</v>
      </c>
      <c r="BB132" s="52" t="str">
        <f aca="true" t="shared" si="40" ref="BB132:BB140">IF(BA132="","","-")</f>
        <v>-</v>
      </c>
      <c r="BC132" s="56">
        <f>IF(BE129="","",BE129)</f>
        <v>21</v>
      </c>
      <c r="BD132" s="318" t="str">
        <f>IF(BH129="","",IF(BH129="○","×",IF(BH129="×","○")))</f>
        <v>×</v>
      </c>
      <c r="BE132" s="284"/>
      <c r="BF132" s="276"/>
      <c r="BG132" s="276"/>
      <c r="BH132" s="266"/>
      <c r="BI132" s="6">
        <v>19</v>
      </c>
      <c r="BJ132" s="52" t="str">
        <f t="shared" si="34"/>
        <v>-</v>
      </c>
      <c r="BK132" s="56">
        <v>21</v>
      </c>
      <c r="BL132" s="324" t="str">
        <f>IF(BI132&lt;&gt;"",IF(BI132&gt;BK132,IF(BI133&gt;BK133,"○",IF(BI134&gt;BK134,"○","×")),IF(BI133&gt;BK133,IF(BI134&gt;BK134,"○","×"),"×")),"")</f>
        <v>×</v>
      </c>
      <c r="BM132" s="6">
        <v>9</v>
      </c>
      <c r="BN132" s="52" t="str">
        <f t="shared" si="35"/>
        <v>-</v>
      </c>
      <c r="BO132" s="56">
        <v>21</v>
      </c>
      <c r="BP132" s="353" t="str">
        <f>IF(BM132&lt;&gt;"",IF(BM132&gt;BO132,IF(BM133&gt;BO133,"○",IF(BM134&gt;BO134,"○","×")),IF(BM133&gt;BO133,IF(BM134&gt;BO134,"○","×"),"×")),"")</f>
        <v>×</v>
      </c>
      <c r="BQ132" s="371" t="s">
        <v>435</v>
      </c>
      <c r="BR132" s="372"/>
      <c r="BS132" s="372"/>
      <c r="BT132" s="373"/>
      <c r="BU132" s="71"/>
      <c r="BV132" s="91"/>
      <c r="BW132" s="92"/>
      <c r="BX132" s="138"/>
      <c r="BY132" s="139"/>
      <c r="BZ132" s="94"/>
      <c r="CA132" s="92"/>
      <c r="CB132" s="92"/>
      <c r="CC132" s="94"/>
    </row>
    <row r="133" spans="1:81" ht="9" customHeight="1">
      <c r="A133" s="66"/>
      <c r="B133" s="18"/>
      <c r="C133" s="10" t="s">
        <v>127</v>
      </c>
      <c r="D133" s="55">
        <f>IF(R124="","",R124)</f>
      </c>
      <c r="E133" s="52">
        <f t="shared" si="36"/>
      </c>
      <c r="F133" s="56">
        <f>IF(P124="","",P124)</f>
      </c>
      <c r="G133" s="410">
        <f>IF(I130="","",I130)</f>
      </c>
      <c r="H133" s="6">
        <f>IF(R127="","",R127)</f>
      </c>
      <c r="I133" s="52">
        <f t="shared" si="37"/>
      </c>
      <c r="J133" s="56">
        <f>IF(P127="","",P127)</f>
      </c>
      <c r="K133" s="319">
        <f>IF(M130="","",M130)</f>
      </c>
      <c r="L133" s="56">
        <f>IF(R130="","",R130)</f>
        <v>15</v>
      </c>
      <c r="M133" s="52" t="str">
        <f t="shared" si="38"/>
        <v>-</v>
      </c>
      <c r="N133" s="56">
        <f>IF(P130="","",P130)</f>
        <v>12</v>
      </c>
      <c r="O133" s="319" t="str">
        <f>IF(Q130="","",Q130)</f>
        <v>-</v>
      </c>
      <c r="P133" s="267"/>
      <c r="Q133" s="268"/>
      <c r="R133" s="268"/>
      <c r="S133" s="269"/>
      <c r="T133" s="6"/>
      <c r="U133" s="52">
        <f t="shared" si="32"/>
      </c>
      <c r="V133" s="56"/>
      <c r="W133" s="352"/>
      <c r="X133" s="42">
        <f>AC132</f>
        <v>3</v>
      </c>
      <c r="Y133" s="43" t="s">
        <v>343</v>
      </c>
      <c r="Z133" s="43">
        <f>AD132</f>
        <v>1</v>
      </c>
      <c r="AA133" s="44" t="s">
        <v>70</v>
      </c>
      <c r="AB133" s="71"/>
      <c r="AC133" s="114"/>
      <c r="AD133" s="115"/>
      <c r="AE133" s="143"/>
      <c r="AF133" s="144"/>
      <c r="AG133" s="119"/>
      <c r="AH133" s="115"/>
      <c r="AI133" s="115"/>
      <c r="AJ133" s="119"/>
      <c r="AK133" s="66"/>
      <c r="AL133" s="66"/>
      <c r="AM133" s="66"/>
      <c r="AN133" s="66"/>
      <c r="AO133" s="137"/>
      <c r="AP133" s="137"/>
      <c r="AQ133" s="137"/>
      <c r="AR133" s="66"/>
      <c r="AS133" s="137"/>
      <c r="AT133" s="137"/>
      <c r="AU133" s="18" t="s">
        <v>272</v>
      </c>
      <c r="AV133" s="5" t="s">
        <v>273</v>
      </c>
      <c r="AW133" s="55">
        <f>IF(BG127="","",BG127)</f>
        <v>11</v>
      </c>
      <c r="AX133" s="52" t="str">
        <f t="shared" si="39"/>
        <v>-</v>
      </c>
      <c r="AY133" s="56">
        <f>IF(BE127="","",BE127)</f>
        <v>21</v>
      </c>
      <c r="AZ133" s="319">
        <f>IF(BB130="","",BB130)</f>
      </c>
      <c r="BA133" s="6">
        <f>IF(BG130="","",BG130)</f>
        <v>17</v>
      </c>
      <c r="BB133" s="52" t="str">
        <f t="shared" si="40"/>
        <v>-</v>
      </c>
      <c r="BC133" s="56">
        <f>IF(BE130="","",BE130)</f>
        <v>21</v>
      </c>
      <c r="BD133" s="319" t="str">
        <f>IF(BF130="","",BF130)</f>
        <v>-</v>
      </c>
      <c r="BE133" s="267"/>
      <c r="BF133" s="268"/>
      <c r="BG133" s="268"/>
      <c r="BH133" s="269"/>
      <c r="BI133" s="6">
        <v>19</v>
      </c>
      <c r="BJ133" s="52" t="str">
        <f t="shared" si="34"/>
        <v>-</v>
      </c>
      <c r="BK133" s="56">
        <v>21</v>
      </c>
      <c r="BL133" s="324"/>
      <c r="BM133" s="6">
        <v>9</v>
      </c>
      <c r="BN133" s="52" t="str">
        <f t="shared" si="35"/>
        <v>-</v>
      </c>
      <c r="BO133" s="56">
        <v>21</v>
      </c>
      <c r="BP133" s="351"/>
      <c r="BQ133" s="374"/>
      <c r="BR133" s="375"/>
      <c r="BS133" s="375"/>
      <c r="BT133" s="376"/>
      <c r="BU133" s="71"/>
      <c r="BV133" s="91">
        <f>COUNTIF(AW132:BP134,"○")</f>
        <v>0</v>
      </c>
      <c r="BW133" s="92">
        <f>COUNTIF(AW132:BP134,"×")</f>
        <v>4</v>
      </c>
      <c r="BX133" s="138">
        <f>(IF((AW132&gt;AY132),1,0))+(IF((AW133&gt;AY133),1,0))+(IF((AW134&gt;AY134),1,0))+(IF((BA132&gt;BC132),1,0))+(IF((BA133&gt;BC133),1,0))+(IF((BA134&gt;BC134),1,0))+(IF((BE132&gt;BG132),1,0))+(IF((BE133&gt;BG133),1,0))+(IF((BE134&gt;BG134),1,0))+(IF((BI132&gt;BK132),1,0))+(IF((BI133&gt;BK133),1,0))+(IF((BI134&gt;BK134),1,0))+(IF((BM132&gt;BO132),1,0))+(IF((BM133&gt;BO133),1,0))+(IF((BM134&gt;BO134),1,0))</f>
        <v>0</v>
      </c>
      <c r="BY133" s="139">
        <f>(IF((AW132&lt;AY132),1,0))+(IF((AW133&lt;AY133),1,0))+(IF((AW134&lt;AY134),1,0))+(IF((BA132&lt;BC132),1,0))+(IF((BA133&lt;BC133),1,0))+(IF((BA134&lt;BC134),1,0))+(IF((BE132&lt;BG132),1,0))+(IF((BE133&lt;BG133),1,0))+(IF((BE134&lt;BG134),1,0))+(IF((BI132&lt;BK132),1,0))+(IF((BI133&lt;BK133),1,0))+(IF((BI134&lt;BK134),1,0))+(IF((BM132&lt;BO132),1,0))+(IF((BM133&lt;BO133),1,0))+(IF((BM134&lt;BO134),1,0))</f>
        <v>8</v>
      </c>
      <c r="BZ133" s="140">
        <f>BX133-BY133</f>
        <v>-8</v>
      </c>
      <c r="CA133" s="92">
        <f>SUM(AW132:AW134,BA132:BA134,BE132:BE134,BI132:BI134,BM132:BM134)</f>
        <v>109</v>
      </c>
      <c r="CB133" s="92">
        <f>SUM(AY132:AY134,BC132:BC134,BG132:BG134,BK132:BK134,BO132:BO134)</f>
        <v>168</v>
      </c>
      <c r="CC133" s="94">
        <f>CA133-CB133</f>
        <v>-59</v>
      </c>
    </row>
    <row r="134" spans="1:81" ht="9" customHeight="1">
      <c r="A134" s="66"/>
      <c r="B134" s="24" t="s">
        <v>128</v>
      </c>
      <c r="C134" s="32" t="s">
        <v>321</v>
      </c>
      <c r="D134" s="60">
        <f>IF(V122="","",V122)</f>
        <v>5</v>
      </c>
      <c r="E134" s="57" t="str">
        <f t="shared" si="36"/>
        <v>-</v>
      </c>
      <c r="F134" s="61">
        <f>IF(T122="","",T122)</f>
        <v>15</v>
      </c>
      <c r="G134" s="409" t="str">
        <f>IF(W122="","",IF(W122="○","×",IF(W122="×","○")))</f>
        <v>×</v>
      </c>
      <c r="H134" s="35">
        <f>IF(V125="","",V125)</f>
        <v>17</v>
      </c>
      <c r="I134" s="57" t="str">
        <f t="shared" si="37"/>
        <v>-</v>
      </c>
      <c r="J134" s="61">
        <f>IF(T125="","",T125)</f>
        <v>15</v>
      </c>
      <c r="K134" s="318" t="str">
        <f>IF(W125="","",IF(W125="○","×",IF(W125="×","○")))</f>
        <v>○</v>
      </c>
      <c r="L134" s="61">
        <f>IF(V128="","",V128)</f>
        <v>13</v>
      </c>
      <c r="M134" s="57" t="str">
        <f t="shared" si="38"/>
        <v>-</v>
      </c>
      <c r="N134" s="61">
        <f>IF(T128="","",T128)</f>
        <v>15</v>
      </c>
      <c r="O134" s="318" t="str">
        <f>IF(W128="","",IF(W128="○","×",IF(W128="×","○")))</f>
        <v>×</v>
      </c>
      <c r="P134" s="35">
        <f>IF(V131="","",V131)</f>
        <v>9</v>
      </c>
      <c r="Q134" s="57" t="str">
        <f>IF(P134="","","-")</f>
        <v>-</v>
      </c>
      <c r="R134" s="61">
        <f>IF(T131="","",T131)</f>
        <v>15</v>
      </c>
      <c r="S134" s="318" t="str">
        <f>IF(W131="","",IF(W131="○","×",IF(W131="×","○")))</f>
        <v>×</v>
      </c>
      <c r="T134" s="284"/>
      <c r="U134" s="276"/>
      <c r="V134" s="276"/>
      <c r="W134" s="266"/>
      <c r="X134" s="371" t="s">
        <v>373</v>
      </c>
      <c r="Y134" s="372"/>
      <c r="Z134" s="372"/>
      <c r="AA134" s="373"/>
      <c r="AB134" s="71"/>
      <c r="AC134" s="91"/>
      <c r="AD134" s="92"/>
      <c r="AE134" s="138"/>
      <c r="AF134" s="139"/>
      <c r="AG134" s="94"/>
      <c r="AH134" s="92"/>
      <c r="AI134" s="92"/>
      <c r="AJ134" s="94"/>
      <c r="AK134" s="66"/>
      <c r="AL134" s="66"/>
      <c r="AM134" s="66"/>
      <c r="AN134" s="66"/>
      <c r="AO134" s="137"/>
      <c r="AP134" s="137"/>
      <c r="AQ134" s="137"/>
      <c r="AR134" s="66"/>
      <c r="AS134" s="137"/>
      <c r="AT134" s="137"/>
      <c r="AU134" s="9"/>
      <c r="AV134" s="10" t="s">
        <v>169</v>
      </c>
      <c r="AW134" s="55">
        <f>IF(BG128="","",BG128)</f>
      </c>
      <c r="AX134" s="52">
        <f t="shared" si="39"/>
      </c>
      <c r="AY134" s="56">
        <f>IF(BE128="","",BE128)</f>
      </c>
      <c r="AZ134" s="319">
        <f>IF(BB131="","",BB131)</f>
      </c>
      <c r="BA134" s="6">
        <f>IF(BG131="","",BG131)</f>
      </c>
      <c r="BB134" s="52">
        <f t="shared" si="40"/>
      </c>
      <c r="BC134" s="56">
        <f>IF(BE131="","",BE131)</f>
      </c>
      <c r="BD134" s="319">
        <f>IF(BF131="","",BF131)</f>
      </c>
      <c r="BE134" s="267"/>
      <c r="BF134" s="268"/>
      <c r="BG134" s="268"/>
      <c r="BH134" s="269"/>
      <c r="BI134" s="6"/>
      <c r="BJ134" s="52">
        <f t="shared" si="34"/>
      </c>
      <c r="BK134" s="56"/>
      <c r="BL134" s="325"/>
      <c r="BM134" s="6"/>
      <c r="BN134" s="52">
        <f t="shared" si="35"/>
      </c>
      <c r="BO134" s="56"/>
      <c r="BP134" s="352"/>
      <c r="BQ134" s="42">
        <f>BV133</f>
        <v>0</v>
      </c>
      <c r="BR134" s="43" t="s">
        <v>343</v>
      </c>
      <c r="BS134" s="43">
        <f>BW133</f>
        <v>4</v>
      </c>
      <c r="BT134" s="44" t="s">
        <v>70</v>
      </c>
      <c r="BU134" s="71"/>
      <c r="BV134" s="91"/>
      <c r="BW134" s="92"/>
      <c r="BX134" s="138"/>
      <c r="BY134" s="139"/>
      <c r="BZ134" s="94"/>
      <c r="CA134" s="92"/>
      <c r="CB134" s="92"/>
      <c r="CC134" s="94"/>
    </row>
    <row r="135" spans="1:81" ht="9" customHeight="1">
      <c r="A135" s="66"/>
      <c r="B135" s="18" t="s">
        <v>129</v>
      </c>
      <c r="C135" s="5" t="s">
        <v>322</v>
      </c>
      <c r="D135" s="55">
        <f>IF(V123="","",V123)</f>
        <v>6</v>
      </c>
      <c r="E135" s="52" t="str">
        <f t="shared" si="36"/>
        <v>-</v>
      </c>
      <c r="F135" s="56">
        <f>IF(T123="","",T123)</f>
        <v>15</v>
      </c>
      <c r="G135" s="410">
        <f>IF(I126="","",I126)</f>
      </c>
      <c r="H135" s="6">
        <f>IF(V126="","",V126)</f>
        <v>12</v>
      </c>
      <c r="I135" s="52" t="str">
        <f t="shared" si="37"/>
        <v>-</v>
      </c>
      <c r="J135" s="56">
        <f>IF(T126="","",T126)</f>
        <v>15</v>
      </c>
      <c r="K135" s="319" t="str">
        <f>IF(M132="","",M132)</f>
        <v>-</v>
      </c>
      <c r="L135" s="56">
        <f>IF(V129="","",V129)</f>
        <v>11</v>
      </c>
      <c r="M135" s="52" t="str">
        <f t="shared" si="38"/>
        <v>-</v>
      </c>
      <c r="N135" s="56">
        <f>IF(T129="","",T129)</f>
        <v>15</v>
      </c>
      <c r="O135" s="319">
        <f>IF(Q132="","",Q132)</f>
      </c>
      <c r="P135" s="6">
        <f>IF(V132="","",V132)</f>
        <v>12</v>
      </c>
      <c r="Q135" s="52" t="str">
        <f>IF(P135="","","-")</f>
        <v>-</v>
      </c>
      <c r="R135" s="56">
        <f>IF(T132="","",T132)</f>
        <v>15</v>
      </c>
      <c r="S135" s="319" t="str">
        <f>IF(U132="","",U132)</f>
        <v>-</v>
      </c>
      <c r="T135" s="267"/>
      <c r="U135" s="268"/>
      <c r="V135" s="268"/>
      <c r="W135" s="269"/>
      <c r="X135" s="374"/>
      <c r="Y135" s="375"/>
      <c r="Z135" s="375"/>
      <c r="AA135" s="376"/>
      <c r="AB135" s="71"/>
      <c r="AC135" s="91">
        <f>COUNTIF(D134:W136,"○")</f>
        <v>1</v>
      </c>
      <c r="AD135" s="92">
        <f>COUNTIF(D134:W136,"×")</f>
        <v>3</v>
      </c>
      <c r="AE135" s="138">
        <f>(IF((D134&gt;F134),1,0))+(IF((D135&gt;F135),1,0))+(IF((D136&gt;F136),1,0))+(IF((H134&gt;J134),1,0))+(IF((H135&gt;J135),1,0))+(IF((H136&gt;J136),1,0))+(IF((L134&gt;N134),1,0))+(IF((L135&gt;N135),1,0))+(IF((L136&gt;N136),1,0))+(IF((P134&gt;R134),1,0))+(IF((P135&gt;R135),1,0))+(IF((P136&gt;R136),1,0))+(IF((T134&gt;V134),1,0))+(IF((T135&gt;V135),1,0))+(IF((T136&gt;V136),1,0))</f>
        <v>2</v>
      </c>
      <c r="AF135" s="139">
        <f>(IF((D134&lt;F134),1,0))+(IF((D135&lt;F135),1,0))+(IF((D136&lt;F136),1,0))+(IF((H134&lt;J134),1,0))+(IF((H135&lt;J135),1,0))+(IF((H136&lt;J136),1,0))+(IF((L134&lt;N134),1,0))+(IF((L135&lt;N135),1,0))+(IF((L136&lt;N136),1,0))+(IF((P134&lt;R134),1,0))+(IF((P135&lt;R135),1,0))+(IF((P136&lt;R136),1,0))+(IF((T134&lt;V134),1,0))+(IF((T135&lt;V135),1,0))+(IF((T136&lt;V136),1,0))</f>
        <v>7</v>
      </c>
      <c r="AG135" s="140">
        <f>AE135-AF135</f>
        <v>-5</v>
      </c>
      <c r="AH135" s="92">
        <f>SUM(D134:D136,H134:H136,L134:L136,P134:P136,T134:T136)</f>
        <v>104</v>
      </c>
      <c r="AI135" s="92">
        <f>SUM(F134:F136,J134:J136,N134:N136,R134:R136,V134:V136)</f>
        <v>137</v>
      </c>
      <c r="AJ135" s="94">
        <f>AH135-AI135</f>
        <v>-33</v>
      </c>
      <c r="AK135" s="66"/>
      <c r="AL135" s="66"/>
      <c r="AM135" s="66"/>
      <c r="AN135" s="66"/>
      <c r="AO135" s="137"/>
      <c r="AP135" s="137"/>
      <c r="AQ135" s="137"/>
      <c r="AR135" s="66"/>
      <c r="AS135" s="137"/>
      <c r="AT135" s="137"/>
      <c r="AU135" s="4" t="s">
        <v>269</v>
      </c>
      <c r="AV135" s="32" t="s">
        <v>59</v>
      </c>
      <c r="AW135" s="60">
        <f>IF(BK126="","",BK126)</f>
        <v>10</v>
      </c>
      <c r="AX135" s="57" t="str">
        <f t="shared" si="39"/>
        <v>-</v>
      </c>
      <c r="AY135" s="61">
        <f>IF(BI126="","",BI126)</f>
        <v>21</v>
      </c>
      <c r="AZ135" s="409" t="str">
        <f>IF(BL126="","",IF(BL126="○","×",IF(BL126="×","○")))</f>
        <v>×</v>
      </c>
      <c r="BA135" s="35">
        <f>IF(BK129="","",BK129)</f>
        <v>8</v>
      </c>
      <c r="BB135" s="57" t="str">
        <f t="shared" si="40"/>
        <v>-</v>
      </c>
      <c r="BC135" s="61">
        <f>IF(BI129="","",BI129)</f>
        <v>21</v>
      </c>
      <c r="BD135" s="318" t="str">
        <f>IF(BL129="","",IF(BL129="○","×",IF(BL129="×","○")))</f>
        <v>×</v>
      </c>
      <c r="BE135" s="61">
        <f>IF(BK132="","",BK132)</f>
        <v>21</v>
      </c>
      <c r="BF135" s="57" t="str">
        <f aca="true" t="shared" si="41" ref="BF135:BF140">IF(BE135="","","-")</f>
        <v>-</v>
      </c>
      <c r="BG135" s="61">
        <f>IF(BI132="","",BI132)</f>
        <v>19</v>
      </c>
      <c r="BH135" s="318" t="str">
        <f>IF(BL132="","",IF(BL132="○","×",IF(BL132="×","○")))</f>
        <v>○</v>
      </c>
      <c r="BI135" s="284"/>
      <c r="BJ135" s="276"/>
      <c r="BK135" s="276"/>
      <c r="BL135" s="266"/>
      <c r="BM135" s="35">
        <v>6</v>
      </c>
      <c r="BN135" s="57" t="str">
        <f t="shared" si="35"/>
        <v>-</v>
      </c>
      <c r="BO135" s="61">
        <v>21</v>
      </c>
      <c r="BP135" s="351" t="str">
        <f>IF(BM135&lt;&gt;"",IF(BM135&gt;BO135,IF(BM136&gt;BO136,"○",IF(BM137&gt;BO137,"○","×")),IF(BM136&gt;BO136,IF(BM137&gt;BO137,"○","×"),"×")),"")</f>
        <v>×</v>
      </c>
      <c r="BQ135" s="371" t="s">
        <v>434</v>
      </c>
      <c r="BR135" s="372"/>
      <c r="BS135" s="372"/>
      <c r="BT135" s="373"/>
      <c r="BU135" s="71"/>
      <c r="BV135" s="106"/>
      <c r="BW135" s="107"/>
      <c r="BX135" s="141"/>
      <c r="BY135" s="142"/>
      <c r="BZ135" s="108"/>
      <c r="CA135" s="107"/>
      <c r="CB135" s="107"/>
      <c r="CC135" s="108"/>
    </row>
    <row r="136" spans="1:81" ht="9" customHeight="1" thickBot="1">
      <c r="A136" s="66"/>
      <c r="B136" s="27"/>
      <c r="C136" s="28" t="s">
        <v>19</v>
      </c>
      <c r="D136" s="62">
        <f>IF(V124="","",V124)</f>
      </c>
      <c r="E136" s="63">
        <f t="shared" si="36"/>
      </c>
      <c r="F136" s="64">
        <f>IF(T124="","",T124)</f>
      </c>
      <c r="G136" s="411">
        <f>IF(I127="","",I127)</f>
      </c>
      <c r="H136" s="65">
        <f>IF(V127="","",V127)</f>
        <v>19</v>
      </c>
      <c r="I136" s="63" t="str">
        <f t="shared" si="37"/>
        <v>-</v>
      </c>
      <c r="J136" s="64">
        <f>IF(T127="","",T127)</f>
        <v>17</v>
      </c>
      <c r="K136" s="408" t="str">
        <f>IF(M133="","",M133)</f>
        <v>-</v>
      </c>
      <c r="L136" s="64">
        <f>IF(V130="","",V130)</f>
      </c>
      <c r="M136" s="63">
        <f t="shared" si="38"/>
      </c>
      <c r="N136" s="64">
        <f>IF(T130="","",T130)</f>
      </c>
      <c r="O136" s="408">
        <f>IF(Q133="","",Q133)</f>
      </c>
      <c r="P136" s="65">
        <f>IF(V133="","",V133)</f>
      </c>
      <c r="Q136" s="63">
        <f>IF(P136="","","-")</f>
      </c>
      <c r="R136" s="64">
        <f>IF(T133="","",T133)</f>
      </c>
      <c r="S136" s="408">
        <f>IF(U133="","",U133)</f>
      </c>
      <c r="T136" s="399"/>
      <c r="U136" s="400"/>
      <c r="V136" s="400"/>
      <c r="W136" s="414"/>
      <c r="X136" s="45">
        <f>AC135</f>
        <v>1</v>
      </c>
      <c r="Y136" s="46" t="s">
        <v>343</v>
      </c>
      <c r="Z136" s="46">
        <f>AD135</f>
        <v>3</v>
      </c>
      <c r="AA136" s="47" t="s">
        <v>70</v>
      </c>
      <c r="AB136" s="71"/>
      <c r="AC136" s="114"/>
      <c r="AD136" s="115"/>
      <c r="AE136" s="143"/>
      <c r="AF136" s="144"/>
      <c r="AG136" s="119"/>
      <c r="AH136" s="115"/>
      <c r="AI136" s="115"/>
      <c r="AJ136" s="119"/>
      <c r="AK136" s="66"/>
      <c r="AL136" s="66"/>
      <c r="AM136" s="66"/>
      <c r="AN136" s="66"/>
      <c r="AO136" s="137"/>
      <c r="AP136" s="137"/>
      <c r="AQ136" s="137"/>
      <c r="AR136" s="66"/>
      <c r="AS136" s="137"/>
      <c r="AT136" s="137"/>
      <c r="AU136" s="4" t="s">
        <v>270</v>
      </c>
      <c r="AV136" s="5" t="s">
        <v>59</v>
      </c>
      <c r="AW136" s="55">
        <f>IF(BK127="","",BK127)</f>
        <v>9</v>
      </c>
      <c r="AX136" s="52" t="str">
        <f t="shared" si="39"/>
        <v>-</v>
      </c>
      <c r="AY136" s="56">
        <f>IF(BI127="","",BI127)</f>
        <v>21</v>
      </c>
      <c r="AZ136" s="410" t="str">
        <f>IF(BB133="","",BB133)</f>
        <v>-</v>
      </c>
      <c r="BA136" s="6">
        <f>IF(BK130="","",BK130)</f>
        <v>11</v>
      </c>
      <c r="BB136" s="52" t="str">
        <f t="shared" si="40"/>
        <v>-</v>
      </c>
      <c r="BC136" s="56">
        <f>IF(BI130="","",BI130)</f>
        <v>21</v>
      </c>
      <c r="BD136" s="319">
        <f>IF(BF133="","",BF133)</f>
      </c>
      <c r="BE136" s="56">
        <f>IF(BK133="","",BK133)</f>
        <v>21</v>
      </c>
      <c r="BF136" s="52" t="str">
        <f t="shared" si="41"/>
        <v>-</v>
      </c>
      <c r="BG136" s="56">
        <f>IF(BI133="","",BI133)</f>
        <v>19</v>
      </c>
      <c r="BH136" s="319" t="str">
        <f>IF(BJ133="","",BJ133)</f>
        <v>-</v>
      </c>
      <c r="BI136" s="267"/>
      <c r="BJ136" s="268"/>
      <c r="BK136" s="268"/>
      <c r="BL136" s="269"/>
      <c r="BM136" s="6">
        <v>14</v>
      </c>
      <c r="BN136" s="52" t="str">
        <f t="shared" si="35"/>
        <v>-</v>
      </c>
      <c r="BO136" s="56">
        <v>21</v>
      </c>
      <c r="BP136" s="351"/>
      <c r="BQ136" s="374"/>
      <c r="BR136" s="375"/>
      <c r="BS136" s="375"/>
      <c r="BT136" s="376"/>
      <c r="BU136" s="71"/>
      <c r="BV136" s="91">
        <f>COUNTIF(AW135:BP137,"○")</f>
        <v>1</v>
      </c>
      <c r="BW136" s="92">
        <f>COUNTIF(AW135:BP137,"×")</f>
        <v>3</v>
      </c>
      <c r="BX136" s="138">
        <f>(IF((AW135&gt;AY135),1,0))+(IF((AW136&gt;AY136),1,0))+(IF((AW137&gt;AY137),1,0))+(IF((BA135&gt;BC135),1,0))+(IF((BA136&gt;BC136),1,0))+(IF((BA137&gt;BC137),1,0))+(IF((BE135&gt;BG135),1,0))+(IF((BE136&gt;BG136),1,0))+(IF((BE137&gt;BG137),1,0))+(IF((BI135&gt;BK135),1,0))+(IF((BI136&gt;BK136),1,0))+(IF((BI137&gt;BK137),1,0))+(IF((BM135&gt;BO135),1,0))+(IF((BM136&gt;BO136),1,0))+(IF((BM137&gt;BO137),1,0))</f>
        <v>2</v>
      </c>
      <c r="BY136" s="139">
        <f>(IF((AW135&lt;AY135),1,0))+(IF((AW136&lt;AY136),1,0))+(IF((AW137&lt;AY137),1,0))+(IF((BA135&lt;BC135),1,0))+(IF((BA136&lt;BC136),1,0))+(IF((BA137&lt;BC137),1,0))+(IF((BE135&lt;BG135),1,0))+(IF((BE136&lt;BG136),1,0))+(IF((BE137&lt;BG137),1,0))+(IF((BI135&lt;BK135),1,0))+(IF((BI136&lt;BK136),1,0))+(IF((BI137&lt;BK137),1,0))+(IF((BM135&lt;BO135),1,0))+(IF((BM136&lt;BO136),1,0))+(IF((BM137&lt;BO137),1,0))</f>
        <v>6</v>
      </c>
      <c r="BZ136" s="140">
        <f>BX136-BY136</f>
        <v>-4</v>
      </c>
      <c r="CA136" s="92">
        <f>SUM(AW135:AW137,BA135:BA137,BE135:BE137,BI135:BI137,BM135:BM137)</f>
        <v>100</v>
      </c>
      <c r="CB136" s="92">
        <f>SUM(AY135:AY137,BC135:BC137,BG135:BG137,BK135:BK137,BO135:BO137)</f>
        <v>164</v>
      </c>
      <c r="CC136" s="94">
        <f>CA136-CB136</f>
        <v>-64</v>
      </c>
    </row>
    <row r="137" spans="1:81" ht="9" customHeight="1" thickBo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71"/>
      <c r="Z137" s="71"/>
      <c r="AA137" s="71"/>
      <c r="AB137" s="71"/>
      <c r="AC137" s="71"/>
      <c r="AD137" s="71"/>
      <c r="AE137" s="71"/>
      <c r="AF137" s="66"/>
      <c r="AG137" s="66"/>
      <c r="AH137" s="66"/>
      <c r="AI137" s="66"/>
      <c r="AJ137" s="66"/>
      <c r="AK137" s="66"/>
      <c r="AL137" s="66"/>
      <c r="AM137" s="66"/>
      <c r="AN137" s="66"/>
      <c r="AO137" s="137"/>
      <c r="AP137" s="137"/>
      <c r="AQ137" s="137"/>
      <c r="AR137" s="66"/>
      <c r="AS137" s="137"/>
      <c r="AT137" s="137"/>
      <c r="AU137" s="18"/>
      <c r="AV137" s="10" t="s">
        <v>169</v>
      </c>
      <c r="AW137" s="55">
        <f>IF(BK128="","",BK128)</f>
      </c>
      <c r="AX137" s="52">
        <f t="shared" si="39"/>
      </c>
      <c r="AY137" s="56">
        <f>IF(BI128="","",BI128)</f>
      </c>
      <c r="AZ137" s="410">
        <f>IF(BB134="","",BB134)</f>
      </c>
      <c r="BA137" s="6">
        <f>IF(BK131="","",BK131)</f>
      </c>
      <c r="BB137" s="52">
        <f t="shared" si="40"/>
      </c>
      <c r="BC137" s="56">
        <f>IF(BI131="","",BI131)</f>
      </c>
      <c r="BD137" s="319">
        <f>IF(BF134="","",BF134)</f>
      </c>
      <c r="BE137" s="56">
        <f>IF(BK134="","",BK134)</f>
      </c>
      <c r="BF137" s="52">
        <f t="shared" si="41"/>
      </c>
      <c r="BG137" s="56">
        <f>IF(BI134="","",BI134)</f>
      </c>
      <c r="BH137" s="319">
        <f>IF(BJ134="","",BJ134)</f>
      </c>
      <c r="BI137" s="267"/>
      <c r="BJ137" s="268"/>
      <c r="BK137" s="268"/>
      <c r="BL137" s="269"/>
      <c r="BM137" s="6"/>
      <c r="BN137" s="52">
        <f t="shared" si="35"/>
      </c>
      <c r="BO137" s="56"/>
      <c r="BP137" s="352"/>
      <c r="BQ137" s="42">
        <f>BV136</f>
        <v>1</v>
      </c>
      <c r="BR137" s="43" t="s">
        <v>343</v>
      </c>
      <c r="BS137" s="43">
        <f>BW136</f>
        <v>3</v>
      </c>
      <c r="BT137" s="44" t="s">
        <v>70</v>
      </c>
      <c r="BU137" s="71"/>
      <c r="BV137" s="114"/>
      <c r="BW137" s="115"/>
      <c r="BX137" s="143"/>
      <c r="BY137" s="144"/>
      <c r="BZ137" s="119"/>
      <c r="CA137" s="115"/>
      <c r="CB137" s="115"/>
      <c r="CC137" s="119"/>
    </row>
    <row r="138" spans="1:81" ht="9" customHeight="1">
      <c r="A138" s="66"/>
      <c r="B138" s="338" t="s">
        <v>25</v>
      </c>
      <c r="C138" s="339"/>
      <c r="D138" s="342" t="str">
        <f>B140</f>
        <v>向谷久喜</v>
      </c>
      <c r="E138" s="333"/>
      <c r="F138" s="333"/>
      <c r="G138" s="343"/>
      <c r="H138" s="332" t="str">
        <f>B143</f>
        <v>田所直哉</v>
      </c>
      <c r="I138" s="333"/>
      <c r="J138" s="333"/>
      <c r="K138" s="343"/>
      <c r="L138" s="332" t="str">
        <f>B146</f>
        <v>合田篤史</v>
      </c>
      <c r="M138" s="333"/>
      <c r="N138" s="333"/>
      <c r="O138" s="343"/>
      <c r="P138" s="332" t="str">
        <f>B149</f>
        <v>大内通</v>
      </c>
      <c r="Q138" s="333"/>
      <c r="R138" s="333"/>
      <c r="S138" s="334"/>
      <c r="T138" s="335" t="s">
        <v>39</v>
      </c>
      <c r="U138" s="336"/>
      <c r="V138" s="336"/>
      <c r="W138" s="337"/>
      <c r="X138" s="66"/>
      <c r="Y138" s="316" t="s">
        <v>66</v>
      </c>
      <c r="Z138" s="317"/>
      <c r="AA138" s="316" t="s">
        <v>67</v>
      </c>
      <c r="AB138" s="390"/>
      <c r="AC138" s="317"/>
      <c r="AD138" s="391" t="s">
        <v>68</v>
      </c>
      <c r="AE138" s="392"/>
      <c r="AF138" s="393"/>
      <c r="AG138" s="66"/>
      <c r="AH138" s="66"/>
      <c r="AI138" s="66"/>
      <c r="AJ138" s="66"/>
      <c r="AK138" s="66"/>
      <c r="AL138" s="66"/>
      <c r="AM138" s="66"/>
      <c r="AN138" s="66"/>
      <c r="AO138" s="137"/>
      <c r="AP138" s="137"/>
      <c r="AQ138" s="137"/>
      <c r="AR138" s="66"/>
      <c r="AS138" s="137"/>
      <c r="AT138" s="137"/>
      <c r="AU138" s="24" t="s">
        <v>265</v>
      </c>
      <c r="AV138" s="32" t="s">
        <v>60</v>
      </c>
      <c r="AW138" s="60">
        <f>IF(BO126="","",BO126)</f>
        <v>9</v>
      </c>
      <c r="AX138" s="57" t="str">
        <f t="shared" si="39"/>
        <v>-</v>
      </c>
      <c r="AY138" s="61">
        <f>IF(BM126="","",BM126)</f>
        <v>21</v>
      </c>
      <c r="AZ138" s="409" t="str">
        <f>IF(BP126="","",IF(BP126="○","×",IF(BP126="×","○")))</f>
        <v>×</v>
      </c>
      <c r="BA138" s="35">
        <f>IF(BO129="","",BO129)</f>
        <v>21</v>
      </c>
      <c r="BB138" s="57" t="str">
        <f t="shared" si="40"/>
        <v>-</v>
      </c>
      <c r="BC138" s="61">
        <f>IF(BM129="","",BM129)</f>
        <v>16</v>
      </c>
      <c r="BD138" s="318" t="str">
        <f>IF(BP129="","",IF(BP129="○","×",IF(BP129="×","○")))</f>
        <v>○</v>
      </c>
      <c r="BE138" s="61">
        <f>IF(BO132="","",BO132)</f>
        <v>21</v>
      </c>
      <c r="BF138" s="57" t="str">
        <f t="shared" si="41"/>
        <v>-</v>
      </c>
      <c r="BG138" s="61">
        <f>IF(BM132="","",BM132)</f>
        <v>9</v>
      </c>
      <c r="BH138" s="318" t="str">
        <f>IF(BP132="","",IF(BP132="○","×",IF(BP132="×","○")))</f>
        <v>○</v>
      </c>
      <c r="BI138" s="35">
        <f>IF(BO135="","",BO135)</f>
        <v>21</v>
      </c>
      <c r="BJ138" s="57" t="str">
        <f>IF(BI138="","","-")</f>
        <v>-</v>
      </c>
      <c r="BK138" s="61">
        <f>IF(BM135="","",BM135)</f>
        <v>6</v>
      </c>
      <c r="BL138" s="318" t="str">
        <f>IF(BP135="","",IF(BP135="○","×",IF(BP135="×","○")))</f>
        <v>○</v>
      </c>
      <c r="BM138" s="284"/>
      <c r="BN138" s="276"/>
      <c r="BO138" s="276"/>
      <c r="BP138" s="266"/>
      <c r="BQ138" s="371" t="s">
        <v>380</v>
      </c>
      <c r="BR138" s="372"/>
      <c r="BS138" s="372"/>
      <c r="BT138" s="373"/>
      <c r="BU138" s="71"/>
      <c r="BV138" s="91"/>
      <c r="BW138" s="92"/>
      <c r="BX138" s="138"/>
      <c r="BY138" s="139"/>
      <c r="BZ138" s="94"/>
      <c r="CA138" s="92"/>
      <c r="CB138" s="92"/>
      <c r="CC138" s="94"/>
    </row>
    <row r="139" spans="1:81" ht="9" customHeight="1" thickBot="1">
      <c r="A139" s="66"/>
      <c r="B139" s="340"/>
      <c r="C139" s="341"/>
      <c r="D139" s="344" t="str">
        <f>B141</f>
        <v>斎部正典</v>
      </c>
      <c r="E139" s="327"/>
      <c r="F139" s="327"/>
      <c r="G139" s="345"/>
      <c r="H139" s="326" t="str">
        <f>B144</f>
        <v>上田修丈</v>
      </c>
      <c r="I139" s="327"/>
      <c r="J139" s="327"/>
      <c r="K139" s="345"/>
      <c r="L139" s="326" t="str">
        <f>B147</f>
        <v>南智也</v>
      </c>
      <c r="M139" s="327"/>
      <c r="N139" s="327"/>
      <c r="O139" s="345"/>
      <c r="P139" s="326" t="str">
        <f>B150</f>
        <v>大内康裕</v>
      </c>
      <c r="Q139" s="327"/>
      <c r="R139" s="327"/>
      <c r="S139" s="328"/>
      <c r="T139" s="329" t="s">
        <v>40</v>
      </c>
      <c r="U139" s="330"/>
      <c r="V139" s="330"/>
      <c r="W139" s="331"/>
      <c r="X139" s="66"/>
      <c r="Y139" s="80" t="s">
        <v>69</v>
      </c>
      <c r="Z139" s="81" t="s">
        <v>70</v>
      </c>
      <c r="AA139" s="80" t="s">
        <v>344</v>
      </c>
      <c r="AB139" s="81" t="s">
        <v>71</v>
      </c>
      <c r="AC139" s="82" t="s">
        <v>72</v>
      </c>
      <c r="AD139" s="81" t="s">
        <v>345</v>
      </c>
      <c r="AE139" s="81" t="s">
        <v>71</v>
      </c>
      <c r="AF139" s="82" t="s">
        <v>72</v>
      </c>
      <c r="AG139" s="66"/>
      <c r="AH139" s="66"/>
      <c r="AI139" s="66"/>
      <c r="AJ139" s="66"/>
      <c r="AK139" s="66"/>
      <c r="AL139" s="66"/>
      <c r="AM139" s="66"/>
      <c r="AN139" s="66"/>
      <c r="AO139" s="137"/>
      <c r="AP139" s="137"/>
      <c r="AQ139" s="137"/>
      <c r="AR139" s="66"/>
      <c r="AS139" s="137"/>
      <c r="AT139" s="137"/>
      <c r="AU139" s="18" t="s">
        <v>266</v>
      </c>
      <c r="AV139" s="5" t="s">
        <v>60</v>
      </c>
      <c r="AW139" s="55">
        <f>IF(BO127="","",BO127)</f>
        <v>15</v>
      </c>
      <c r="AX139" s="52" t="str">
        <f t="shared" si="39"/>
        <v>-</v>
      </c>
      <c r="AY139" s="56">
        <f>IF(BM127="","",BM127)</f>
        <v>21</v>
      </c>
      <c r="AZ139" s="410">
        <f>IF(BB130="","",BB130)</f>
      </c>
      <c r="BA139" s="6">
        <f>IF(BO130="","",BO130)</f>
        <v>20</v>
      </c>
      <c r="BB139" s="52" t="str">
        <f t="shared" si="40"/>
        <v>-</v>
      </c>
      <c r="BC139" s="56">
        <f>IF(BM130="","",BM130)</f>
        <v>22</v>
      </c>
      <c r="BD139" s="319" t="str">
        <f>IF(BF136="","",BF136)</f>
        <v>-</v>
      </c>
      <c r="BE139" s="56">
        <f>IF(BO133="","",BO133)</f>
        <v>21</v>
      </c>
      <c r="BF139" s="52" t="str">
        <f t="shared" si="41"/>
        <v>-</v>
      </c>
      <c r="BG139" s="56">
        <f>IF(BM133="","",BM133)</f>
        <v>9</v>
      </c>
      <c r="BH139" s="319">
        <f>IF(BJ136="","",BJ136)</f>
      </c>
      <c r="BI139" s="6">
        <f>IF(BO136="","",BO136)</f>
        <v>21</v>
      </c>
      <c r="BJ139" s="52" t="str">
        <f>IF(BI139="","","-")</f>
        <v>-</v>
      </c>
      <c r="BK139" s="56">
        <f>IF(BM136="","",BM136)</f>
        <v>14</v>
      </c>
      <c r="BL139" s="319" t="str">
        <f>IF(BN136="","",BN136)</f>
        <v>-</v>
      </c>
      <c r="BM139" s="267"/>
      <c r="BN139" s="268"/>
      <c r="BO139" s="268"/>
      <c r="BP139" s="269"/>
      <c r="BQ139" s="374"/>
      <c r="BR139" s="375"/>
      <c r="BS139" s="375"/>
      <c r="BT139" s="376"/>
      <c r="BU139" s="71"/>
      <c r="BV139" s="91">
        <f>COUNTIF(AW138:BP140,"○")</f>
        <v>3</v>
      </c>
      <c r="BW139" s="92">
        <f>COUNTIF(AW138:BP140,"×")</f>
        <v>1</v>
      </c>
      <c r="BX139" s="138">
        <f>(IF((AW138&gt;AY138),1,0))+(IF((AW139&gt;AY139),1,0))+(IF((AW140&gt;AY140),1,0))+(IF((BA138&gt;BC138),1,0))+(IF((BA139&gt;BC139),1,0))+(IF((BA140&gt;BC140),1,0))+(IF((BE138&gt;BG138),1,0))+(IF((BE139&gt;BG139),1,0))+(IF((BE140&gt;BG140),1,0))+(IF((BI138&gt;BK138),1,0))+(IF((BI139&gt;BK139),1,0))+(IF((BI140&gt;BK140),1,0))+(IF((BM138&gt;BO138),1,0))+(IF((BM139&gt;BO139),1,0))+(IF((BM140&gt;BO140),1,0))</f>
        <v>6</v>
      </c>
      <c r="BY139" s="139">
        <f>(IF((AW138&lt;AY138),1,0))+(IF((AW139&lt;AY139),1,0))+(IF((AW140&lt;AY140),1,0))+(IF((BA138&lt;BC138),1,0))+(IF((BA139&lt;BC139),1,0))+(IF((BA140&lt;BC140),1,0))+(IF((BE138&lt;BG138),1,0))+(IF((BE139&lt;BG139),1,0))+(IF((BE140&lt;BG140),1,0))+(IF((BI138&lt;BK138),1,0))+(IF((BI139&lt;BK139),1,0))+(IF((BI140&lt;BK140),1,0))+(IF((BM138&lt;BO138),1,0))+(IF((BM139&lt;BO139),1,0))+(IF((BM140&lt;BO140),1,0))</f>
        <v>3</v>
      </c>
      <c r="BZ139" s="140">
        <f>BX139-BY139</f>
        <v>3</v>
      </c>
      <c r="CA139" s="92">
        <f>SUM(AW138:AW140,BA138:BA140,BE138:BE140,BI138:BI140,BM138:BM140)</f>
        <v>170</v>
      </c>
      <c r="CB139" s="92">
        <f>SUM(AY138:AY140,BC138:BC140,BG138:BG140,BK138:BK140,BO138:BO140)</f>
        <v>133</v>
      </c>
      <c r="CC139" s="94">
        <f>CA139-CB139</f>
        <v>37</v>
      </c>
    </row>
    <row r="140" spans="1:81" ht="9" customHeight="1" thickBot="1">
      <c r="A140" s="66"/>
      <c r="B140" s="4" t="s">
        <v>130</v>
      </c>
      <c r="C140" s="5" t="s">
        <v>132</v>
      </c>
      <c r="D140" s="251"/>
      <c r="E140" s="225"/>
      <c r="F140" s="225"/>
      <c r="G140" s="320"/>
      <c r="H140" s="6">
        <v>15</v>
      </c>
      <c r="I140" s="52" t="str">
        <f>IF(H140="","","-")</f>
        <v>-</v>
      </c>
      <c r="J140" s="56">
        <v>11</v>
      </c>
      <c r="K140" s="323" t="str">
        <f>IF(H140&lt;&gt;"",IF(H140&gt;J140,IF(H141&gt;J141,"○",IF(H142&gt;J142,"○","×")),IF(H141&gt;J141,IF(H142&gt;J142,"○","×"),"×")),"")</f>
        <v>○</v>
      </c>
      <c r="L140" s="6">
        <v>15</v>
      </c>
      <c r="M140" s="53" t="str">
        <f aca="true" t="shared" si="42" ref="M140:M145">IF(L140="","","-")</f>
        <v>-</v>
      </c>
      <c r="N140" s="286">
        <v>13</v>
      </c>
      <c r="O140" s="323" t="str">
        <f>IF(L140&lt;&gt;"",IF(L140&gt;N140,IF(L141&gt;N141,"○",IF(L142&gt;N142,"○","×")),IF(L141&gt;N141,IF(L142&gt;N142,"○","×"),"×")),"")</f>
        <v>○</v>
      </c>
      <c r="P140" s="287">
        <v>15</v>
      </c>
      <c r="Q140" s="53" t="str">
        <f aca="true" t="shared" si="43" ref="Q140:Q148">IF(P140="","","-")</f>
        <v>-</v>
      </c>
      <c r="R140" s="56">
        <v>7</v>
      </c>
      <c r="S140" s="369" t="str">
        <f>IF(P140&lt;&gt;"",IF(P140&gt;R140,IF(P141&gt;R141,"○",IF(P142&gt;R142,"○","×")),IF(P141&gt;R141,IF(P142&gt;R142,"○","×"),"×")),"")</f>
        <v>○</v>
      </c>
      <c r="T140" s="394" t="s">
        <v>370</v>
      </c>
      <c r="U140" s="395"/>
      <c r="V140" s="395"/>
      <c r="W140" s="396"/>
      <c r="X140" s="66"/>
      <c r="Y140" s="98"/>
      <c r="Z140" s="99"/>
      <c r="AA140" s="78"/>
      <c r="AB140" s="79"/>
      <c r="AC140" s="93"/>
      <c r="AD140" s="99"/>
      <c r="AE140" s="99"/>
      <c r="AF140" s="100"/>
      <c r="AG140" s="66"/>
      <c r="AH140" s="66"/>
      <c r="AI140" s="66"/>
      <c r="AJ140" s="66"/>
      <c r="AK140" s="66"/>
      <c r="AL140" s="66"/>
      <c r="AM140" s="66"/>
      <c r="AN140" s="66"/>
      <c r="AO140" s="137"/>
      <c r="AP140" s="137"/>
      <c r="AQ140" s="137"/>
      <c r="AR140" s="66"/>
      <c r="AS140" s="137"/>
      <c r="AT140" s="137"/>
      <c r="AU140" s="27"/>
      <c r="AV140" s="28" t="s">
        <v>166</v>
      </c>
      <c r="AW140" s="62">
        <f>IF(BO128="","",BO128)</f>
      </c>
      <c r="AX140" s="63">
        <f t="shared" si="39"/>
      </c>
      <c r="AY140" s="64">
        <f>IF(BM128="","",BM128)</f>
      </c>
      <c r="AZ140" s="411">
        <f>IF(BB131="","",BB131)</f>
      </c>
      <c r="BA140" s="65">
        <f>IF(BO131="","",BO131)</f>
        <v>21</v>
      </c>
      <c r="BB140" s="63" t="str">
        <f t="shared" si="40"/>
        <v>-</v>
      </c>
      <c r="BC140" s="64">
        <f>IF(BM131="","",BM131)</f>
        <v>15</v>
      </c>
      <c r="BD140" s="408">
        <f>IF(BF137="","",BF137)</f>
      </c>
      <c r="BE140" s="64">
        <f>IF(BO134="","",BO134)</f>
      </c>
      <c r="BF140" s="63">
        <f t="shared" si="41"/>
      </c>
      <c r="BG140" s="64">
        <f>IF(BM134="","",BM134)</f>
      </c>
      <c r="BH140" s="408">
        <f>IF(BJ137="","",BJ137)</f>
      </c>
      <c r="BI140" s="65">
        <f>IF(BO137="","",BO137)</f>
      </c>
      <c r="BJ140" s="63">
        <f>IF(BI140="","","-")</f>
      </c>
      <c r="BK140" s="64">
        <f>IF(BM137="","",BM137)</f>
      </c>
      <c r="BL140" s="408">
        <f>IF(BN137="","",BN137)</f>
      </c>
      <c r="BM140" s="399"/>
      <c r="BN140" s="400"/>
      <c r="BO140" s="400"/>
      <c r="BP140" s="414"/>
      <c r="BQ140" s="45">
        <f>BV139</f>
        <v>3</v>
      </c>
      <c r="BR140" s="46" t="s">
        <v>343</v>
      </c>
      <c r="BS140" s="46">
        <f>BW139</f>
        <v>1</v>
      </c>
      <c r="BT140" s="47" t="s">
        <v>70</v>
      </c>
      <c r="BU140" s="71"/>
      <c r="BV140" s="114"/>
      <c r="BW140" s="115"/>
      <c r="BX140" s="143"/>
      <c r="BY140" s="144"/>
      <c r="BZ140" s="119"/>
      <c r="CA140" s="115"/>
      <c r="CB140" s="115"/>
      <c r="CC140" s="119"/>
    </row>
    <row r="141" spans="1:81" ht="9" customHeight="1">
      <c r="A141" s="66"/>
      <c r="B141" s="4" t="s">
        <v>131</v>
      </c>
      <c r="C141" s="5" t="s">
        <v>132</v>
      </c>
      <c r="D141" s="321"/>
      <c r="E141" s="268"/>
      <c r="F141" s="268"/>
      <c r="G141" s="269"/>
      <c r="H141" s="6">
        <v>15</v>
      </c>
      <c r="I141" s="52" t="str">
        <f>IF(H141="","","-")</f>
        <v>-</v>
      </c>
      <c r="J141" s="288">
        <v>11</v>
      </c>
      <c r="K141" s="324"/>
      <c r="L141" s="6">
        <v>15</v>
      </c>
      <c r="M141" s="52" t="str">
        <f t="shared" si="42"/>
        <v>-</v>
      </c>
      <c r="N141" s="56">
        <v>12</v>
      </c>
      <c r="O141" s="324"/>
      <c r="P141" s="6">
        <v>14</v>
      </c>
      <c r="Q141" s="52" t="str">
        <f t="shared" si="43"/>
        <v>-</v>
      </c>
      <c r="R141" s="56">
        <v>16</v>
      </c>
      <c r="S141" s="351"/>
      <c r="T141" s="265"/>
      <c r="U141" s="263"/>
      <c r="V141" s="263"/>
      <c r="W141" s="264"/>
      <c r="X141" s="66"/>
      <c r="Y141" s="98">
        <f>COUNTIF(D140:S142,"○")</f>
        <v>3</v>
      </c>
      <c r="Z141" s="99">
        <f>COUNTIF(D140:S142,"×")</f>
        <v>0</v>
      </c>
      <c r="AA141" s="95">
        <f>(IF((D140&gt;F140),1,0))+(IF((D141&gt;F141),1,0))+(IF((D142&gt;F142),1,0))+(IF((H140&gt;J140),1,0))+(IF((H141&gt;J141),1,0))+(IF((H142&gt;J142),1,0))+(IF((L140&gt;N140),1,0))+(IF((L141&gt;N141),1,0))+(IF((L142&gt;N142),1,0))+(IF((P140&gt;R140),1,0))+(IF((P141&gt;R141),1,0))+(IF((P142&gt;R142),1,0))</f>
        <v>6</v>
      </c>
      <c r="AB141" s="96">
        <f>(IF((D140&lt;F140),1,0))+(IF((D141&lt;F141),1,0))+(IF((D142&lt;F142),1,0))+(IF((H140&lt;J140),1,0))+(IF((H141&lt;J141),1,0))+(IF((H142&lt;J142),1,0))+(IF((L140&lt;N140),1,0))+(IF((L141&lt;N141),1,0))+(IF((L142&lt;N142),1,0))+(IF((P140&lt;R140),1,0))+(IF((P141&lt;R141),1,0))+(IF((P142&lt;R142),1,0))</f>
        <v>1</v>
      </c>
      <c r="AC141" s="97">
        <f>AA141-AB141</f>
        <v>5</v>
      </c>
      <c r="AD141" s="99">
        <f>SUM(D140:D142,H140:H142,L140:L142,P140:P142)</f>
        <v>104</v>
      </c>
      <c r="AE141" s="99">
        <f>SUM(F140:F142,J140:J142,N140:N142,R140:R142)</f>
        <v>80</v>
      </c>
      <c r="AF141" s="100">
        <f>AD141-AE141</f>
        <v>24</v>
      </c>
      <c r="AG141" s="66"/>
      <c r="AH141" s="66"/>
      <c r="AI141" s="66"/>
      <c r="AJ141" s="66"/>
      <c r="AK141" s="66"/>
      <c r="AL141" s="66"/>
      <c r="AM141" s="66"/>
      <c r="AN141" s="66"/>
      <c r="AO141" s="137"/>
      <c r="AP141" s="137"/>
      <c r="AQ141" s="137"/>
      <c r="AR141" s="66"/>
      <c r="AS141" s="137"/>
      <c r="AT141" s="137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7"/>
      <c r="BS141" s="67"/>
      <c r="BT141" s="67"/>
      <c r="BU141" s="67"/>
      <c r="BV141" s="67"/>
      <c r="BW141" s="67"/>
      <c r="BX141" s="67"/>
      <c r="BY141" s="66"/>
      <c r="BZ141" s="66"/>
      <c r="CA141" s="66"/>
      <c r="CB141" s="66"/>
      <c r="CC141" s="66"/>
    </row>
    <row r="142" spans="1:81" ht="9" customHeight="1">
      <c r="A142" s="66"/>
      <c r="B142" s="9"/>
      <c r="C142" s="10" t="s">
        <v>133</v>
      </c>
      <c r="D142" s="322"/>
      <c r="E142" s="271"/>
      <c r="F142" s="271"/>
      <c r="G142" s="272"/>
      <c r="H142" s="12"/>
      <c r="I142" s="52">
        <f>IF(H142="","","-")</f>
      </c>
      <c r="J142" s="59"/>
      <c r="K142" s="325"/>
      <c r="L142" s="12"/>
      <c r="M142" s="54">
        <f t="shared" si="42"/>
      </c>
      <c r="N142" s="59"/>
      <c r="O142" s="324"/>
      <c r="P142" s="12">
        <v>15</v>
      </c>
      <c r="Q142" s="54" t="str">
        <f t="shared" si="43"/>
        <v>-</v>
      </c>
      <c r="R142" s="59">
        <v>10</v>
      </c>
      <c r="S142" s="351"/>
      <c r="T142" s="42">
        <f>Y141</f>
        <v>3</v>
      </c>
      <c r="U142" s="43" t="s">
        <v>343</v>
      </c>
      <c r="V142" s="43">
        <f>Z141</f>
        <v>0</v>
      </c>
      <c r="W142" s="44" t="s">
        <v>70</v>
      </c>
      <c r="X142" s="66"/>
      <c r="Y142" s="98"/>
      <c r="Z142" s="99"/>
      <c r="AA142" s="98"/>
      <c r="AB142" s="99"/>
      <c r="AC142" s="100"/>
      <c r="AD142" s="99"/>
      <c r="AE142" s="99"/>
      <c r="AF142" s="100"/>
      <c r="AG142" s="66"/>
      <c r="AH142" s="66"/>
      <c r="AI142" s="66"/>
      <c r="AJ142" s="66"/>
      <c r="AK142" s="66"/>
      <c r="AL142" s="66"/>
      <c r="AM142" s="66"/>
      <c r="AN142" s="66"/>
      <c r="AO142" s="137"/>
      <c r="AP142" s="137"/>
      <c r="AQ142" s="137"/>
      <c r="AR142" s="66"/>
      <c r="AS142" s="137"/>
      <c r="AT142" s="137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7"/>
      <c r="BS142" s="67"/>
      <c r="BT142" s="67"/>
      <c r="BU142" s="67"/>
      <c r="BV142" s="67"/>
      <c r="BW142" s="67"/>
      <c r="BX142" s="67"/>
      <c r="BY142" s="66"/>
      <c r="BZ142" s="66"/>
      <c r="CA142" s="66"/>
      <c r="CB142" s="66"/>
      <c r="CC142" s="66"/>
    </row>
    <row r="143" spans="1:81" ht="9" customHeight="1">
      <c r="A143" s="66"/>
      <c r="B143" s="4" t="s">
        <v>134</v>
      </c>
      <c r="C143" s="14" t="s">
        <v>323</v>
      </c>
      <c r="D143" s="55">
        <f>IF(J140="","",J140)</f>
        <v>11</v>
      </c>
      <c r="E143" s="52" t="str">
        <f aca="true" t="shared" si="44" ref="E143:E151">IF(D143="","","-")</f>
        <v>-</v>
      </c>
      <c r="F143" s="56">
        <f>IF(H140="","",H140)</f>
        <v>15</v>
      </c>
      <c r="G143" s="318" t="str">
        <f>IF(K140="","",IF(K140="○","×",IF(K140="×","○")))</f>
        <v>×</v>
      </c>
      <c r="H143" s="284"/>
      <c r="I143" s="276"/>
      <c r="J143" s="276"/>
      <c r="K143" s="266"/>
      <c r="L143" s="6">
        <v>8</v>
      </c>
      <c r="M143" s="52" t="str">
        <f t="shared" si="42"/>
        <v>-</v>
      </c>
      <c r="N143" s="56">
        <v>15</v>
      </c>
      <c r="O143" s="368" t="str">
        <f>IF(L143&lt;&gt;"",IF(L143&gt;N143,IF(L144&gt;N144,"○",IF(L145&gt;N145,"○","×")),IF(L144&gt;N144,IF(L145&gt;N145,"○","×"),"×")),"")</f>
        <v>×</v>
      </c>
      <c r="P143" s="6">
        <v>15</v>
      </c>
      <c r="Q143" s="52" t="str">
        <f t="shared" si="43"/>
        <v>-</v>
      </c>
      <c r="R143" s="56">
        <v>11</v>
      </c>
      <c r="S143" s="353" t="str">
        <f>IF(P143&lt;&gt;"",IF(P143&gt;R143,IF(P144&gt;R144,"○",IF(P145&gt;R145,"○","×")),IF(P144&gt;R144,IF(P145&gt;R145,"○","×"),"×")),"")</f>
        <v>○</v>
      </c>
      <c r="T143" s="273" t="s">
        <v>372</v>
      </c>
      <c r="U143" s="274"/>
      <c r="V143" s="274"/>
      <c r="W143" s="275"/>
      <c r="X143" s="66"/>
      <c r="Y143" s="78"/>
      <c r="Z143" s="79"/>
      <c r="AA143" s="78"/>
      <c r="AB143" s="79"/>
      <c r="AC143" s="93"/>
      <c r="AD143" s="79"/>
      <c r="AE143" s="79"/>
      <c r="AF143" s="93"/>
      <c r="AG143" s="66"/>
      <c r="AH143" s="66"/>
      <c r="AI143" s="66"/>
      <c r="AJ143" s="66"/>
      <c r="AK143" s="66"/>
      <c r="AL143" s="66"/>
      <c r="AM143" s="66"/>
      <c r="AN143" s="66"/>
      <c r="AO143" s="137"/>
      <c r="AP143" s="137"/>
      <c r="AQ143" s="137"/>
      <c r="AR143" s="66"/>
      <c r="AS143" s="137"/>
      <c r="AT143" s="137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7"/>
      <c r="BS143" s="67"/>
      <c r="BT143" s="67"/>
      <c r="BU143" s="67"/>
      <c r="BV143" s="67"/>
      <c r="BW143" s="67"/>
      <c r="BX143" s="67"/>
      <c r="BY143" s="66"/>
      <c r="BZ143" s="66"/>
      <c r="CA143" s="66"/>
      <c r="CB143" s="66"/>
      <c r="CC143" s="66"/>
    </row>
    <row r="144" spans="1:81" ht="9" customHeight="1">
      <c r="A144" s="66"/>
      <c r="B144" s="4" t="s">
        <v>135</v>
      </c>
      <c r="C144" s="5" t="s">
        <v>324</v>
      </c>
      <c r="D144" s="55">
        <f>IF(J141="","",J141)</f>
        <v>11</v>
      </c>
      <c r="E144" s="52" t="str">
        <f t="shared" si="44"/>
        <v>-</v>
      </c>
      <c r="F144" s="56">
        <f>IF(H141="","",H141)</f>
        <v>15</v>
      </c>
      <c r="G144" s="319" t="str">
        <f>IF(I141="","",I141)</f>
        <v>-</v>
      </c>
      <c r="H144" s="267"/>
      <c r="I144" s="268"/>
      <c r="J144" s="268"/>
      <c r="K144" s="269"/>
      <c r="L144" s="6">
        <v>11</v>
      </c>
      <c r="M144" s="52" t="str">
        <f t="shared" si="42"/>
        <v>-</v>
      </c>
      <c r="N144" s="56">
        <v>15</v>
      </c>
      <c r="O144" s="324"/>
      <c r="P144" s="6">
        <v>18</v>
      </c>
      <c r="Q144" s="52" t="str">
        <f t="shared" si="43"/>
        <v>-</v>
      </c>
      <c r="R144" s="56">
        <v>20</v>
      </c>
      <c r="S144" s="351"/>
      <c r="T144" s="265"/>
      <c r="U144" s="263"/>
      <c r="V144" s="263"/>
      <c r="W144" s="264"/>
      <c r="X144" s="66"/>
      <c r="Y144" s="98">
        <f>COUNTIF(D143:S145,"○")</f>
        <v>1</v>
      </c>
      <c r="Z144" s="99">
        <f>COUNTIF(D143:S145,"×")</f>
        <v>2</v>
      </c>
      <c r="AA144" s="95">
        <f>(IF((D143&gt;F143),1,0))+(IF((D144&gt;F144),1,0))+(IF((D145&gt;F145),1,0))+(IF((H143&gt;J143),1,0))+(IF((H144&gt;J144),1,0))+(IF((H145&gt;J145),1,0))+(IF((L143&gt;N143),1,0))+(IF((L144&gt;N144),1,0))+(IF((L145&gt;N145),1,0))+(IF((P143&gt;R143),1,0))+(IF((P144&gt;R144),1,0))+(IF((P145&gt;R145),1,0))</f>
        <v>2</v>
      </c>
      <c r="AB144" s="96">
        <f>(IF((D143&lt;F143),1,0))+(IF((D144&lt;F144),1,0))+(IF((D145&lt;F145),1,0))+(IF((H143&lt;J143),1,0))+(IF((H144&lt;J144),1,0))+(IF((H145&lt;J145),1,0))+(IF((L143&lt;N143),1,0))+(IF((L144&lt;N144),1,0))+(IF((L145&lt;N145),1,0))+(IF((P143&lt;R143),1,0))+(IF((P144&lt;R144),1,0))+(IF((P145&lt;R145),1,0))</f>
        <v>5</v>
      </c>
      <c r="AC144" s="97">
        <f>AA144-AB144</f>
        <v>-3</v>
      </c>
      <c r="AD144" s="99">
        <f>SUM(D143:D145,H143:H145,L143:L145,P143:P145)</f>
        <v>89</v>
      </c>
      <c r="AE144" s="99">
        <f>SUM(F143:F145,J143:J145,N143:N145,R143:R145)</f>
        <v>101</v>
      </c>
      <c r="AF144" s="100">
        <f>AD144-AE144</f>
        <v>-12</v>
      </c>
      <c r="AG144" s="66"/>
      <c r="AH144" s="66"/>
      <c r="AI144" s="66"/>
      <c r="AJ144" s="66"/>
      <c r="AK144" s="66"/>
      <c r="AL144" s="66"/>
      <c r="AM144" s="66"/>
      <c r="AN144" s="66"/>
      <c r="AO144" s="66"/>
      <c r="AP144" s="137"/>
      <c r="AQ144" s="137"/>
      <c r="AR144" s="66"/>
      <c r="AS144" s="137"/>
      <c r="AT144" s="137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7"/>
      <c r="BS144" s="67"/>
      <c r="BT144" s="67"/>
      <c r="BU144" s="67"/>
      <c r="BV144" s="67"/>
      <c r="BW144" s="67"/>
      <c r="BX144" s="67"/>
      <c r="BY144" s="66"/>
      <c r="BZ144" s="66"/>
      <c r="CA144" s="66"/>
      <c r="CB144" s="66"/>
      <c r="CC144" s="66"/>
    </row>
    <row r="145" spans="1:81" ht="9" customHeight="1">
      <c r="A145" s="66"/>
      <c r="B145" s="9"/>
      <c r="C145" s="20" t="s">
        <v>46</v>
      </c>
      <c r="D145" s="58">
        <f>IF(J142="","",J142)</f>
      </c>
      <c r="E145" s="52">
        <f t="shared" si="44"/>
      </c>
      <c r="F145" s="59">
        <f>IF(H142="","",H142)</f>
      </c>
      <c r="G145" s="283">
        <f>IF(I142="","",I142)</f>
      </c>
      <c r="H145" s="270"/>
      <c r="I145" s="271"/>
      <c r="J145" s="271"/>
      <c r="K145" s="272"/>
      <c r="L145" s="12"/>
      <c r="M145" s="52">
        <f t="shared" si="42"/>
      </c>
      <c r="N145" s="59"/>
      <c r="O145" s="325"/>
      <c r="P145" s="12">
        <v>15</v>
      </c>
      <c r="Q145" s="54" t="str">
        <f t="shared" si="43"/>
        <v>-</v>
      </c>
      <c r="R145" s="59">
        <v>10</v>
      </c>
      <c r="S145" s="352"/>
      <c r="T145" s="42">
        <f>Y144</f>
        <v>1</v>
      </c>
      <c r="U145" s="43" t="s">
        <v>343</v>
      </c>
      <c r="V145" s="43">
        <f>Z144</f>
        <v>2</v>
      </c>
      <c r="W145" s="44" t="s">
        <v>70</v>
      </c>
      <c r="X145" s="66"/>
      <c r="Y145" s="116"/>
      <c r="Z145" s="117"/>
      <c r="AA145" s="116"/>
      <c r="AB145" s="117"/>
      <c r="AC145" s="118"/>
      <c r="AD145" s="117"/>
      <c r="AE145" s="117"/>
      <c r="AF145" s="118"/>
      <c r="AG145" s="66"/>
      <c r="AH145" s="66"/>
      <c r="AI145" s="66"/>
      <c r="AJ145" s="66"/>
      <c r="AK145" s="66"/>
      <c r="AL145" s="66"/>
      <c r="AM145" s="66"/>
      <c r="AN145" s="66"/>
      <c r="AO145" s="66"/>
      <c r="AP145" s="137"/>
      <c r="AQ145" s="137"/>
      <c r="AR145" s="66"/>
      <c r="AS145" s="137"/>
      <c r="AT145" s="137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7"/>
      <c r="BS145" s="67"/>
      <c r="BT145" s="67"/>
      <c r="BU145" s="67"/>
      <c r="BV145" s="67"/>
      <c r="BW145" s="67"/>
      <c r="BX145" s="67"/>
      <c r="BY145" s="66"/>
      <c r="BZ145" s="66"/>
      <c r="CA145" s="66"/>
      <c r="CB145" s="66"/>
      <c r="CC145" s="66"/>
    </row>
    <row r="146" spans="1:81" ht="9" customHeight="1">
      <c r="A146" s="66"/>
      <c r="B146" s="18" t="s">
        <v>136</v>
      </c>
      <c r="C146" s="14" t="s">
        <v>96</v>
      </c>
      <c r="D146" s="55">
        <f>IF(N140="","",N140)</f>
        <v>13</v>
      </c>
      <c r="E146" s="57" t="str">
        <f t="shared" si="44"/>
        <v>-</v>
      </c>
      <c r="F146" s="56">
        <f>IF(L140="","",L140)</f>
        <v>15</v>
      </c>
      <c r="G146" s="318" t="str">
        <f>IF(O140="","",IF(O140="○","×",IF(O140="×","○")))</f>
        <v>×</v>
      </c>
      <c r="H146" s="6">
        <f>IF(N143="","",N143)</f>
        <v>15</v>
      </c>
      <c r="I146" s="52" t="str">
        <f aca="true" t="shared" si="45" ref="I146:I151">IF(H146="","","-")</f>
        <v>-</v>
      </c>
      <c r="J146" s="56">
        <f>IF(L143="","",L143)</f>
        <v>8</v>
      </c>
      <c r="K146" s="318" t="str">
        <f>IF(O143="","",IF(O143="○","×",IF(O143="×","○")))</f>
        <v>○</v>
      </c>
      <c r="L146" s="284"/>
      <c r="M146" s="276"/>
      <c r="N146" s="276"/>
      <c r="O146" s="266"/>
      <c r="P146" s="6">
        <v>15</v>
      </c>
      <c r="Q146" s="52" t="str">
        <f t="shared" si="43"/>
        <v>-</v>
      </c>
      <c r="R146" s="56">
        <v>13</v>
      </c>
      <c r="S146" s="351" t="str">
        <f>IF(P146&lt;&gt;"",IF(P146&gt;R146,IF(P147&gt;R147,"○",IF(P148&gt;R148,"○","×")),IF(P147&gt;R147,IF(P148&gt;R148,"○","×"),"×")),"")</f>
        <v>○</v>
      </c>
      <c r="T146" s="273" t="s">
        <v>371</v>
      </c>
      <c r="U146" s="274"/>
      <c r="V146" s="274"/>
      <c r="W146" s="275"/>
      <c r="X146" s="66"/>
      <c r="Y146" s="98"/>
      <c r="Z146" s="99"/>
      <c r="AA146" s="98"/>
      <c r="AB146" s="99"/>
      <c r="AC146" s="100"/>
      <c r="AD146" s="99"/>
      <c r="AE146" s="99"/>
      <c r="AF146" s="100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137"/>
      <c r="AR146" s="66"/>
      <c r="AS146" s="137"/>
      <c r="AT146" s="137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7"/>
      <c r="BS146" s="67"/>
      <c r="BT146" s="67"/>
      <c r="BU146" s="67"/>
      <c r="BV146" s="67"/>
      <c r="BW146" s="67"/>
      <c r="BX146" s="67"/>
      <c r="BY146" s="66"/>
      <c r="BZ146" s="66"/>
      <c r="CA146" s="66"/>
      <c r="CB146" s="66"/>
      <c r="CC146" s="66"/>
    </row>
    <row r="147" spans="1:81" ht="9" customHeight="1">
      <c r="A147" s="66"/>
      <c r="B147" s="18" t="s">
        <v>137</v>
      </c>
      <c r="C147" s="5" t="s">
        <v>96</v>
      </c>
      <c r="D147" s="55">
        <f>IF(N141="","",N141)</f>
        <v>12</v>
      </c>
      <c r="E147" s="52" t="str">
        <f t="shared" si="44"/>
        <v>-</v>
      </c>
      <c r="F147" s="56">
        <f>IF(L141="","",L141)</f>
        <v>15</v>
      </c>
      <c r="G147" s="319">
        <f>IF(I144="","",I144)</f>
      </c>
      <c r="H147" s="6">
        <f>IF(N144="","",N144)</f>
        <v>15</v>
      </c>
      <c r="I147" s="52" t="str">
        <f t="shared" si="45"/>
        <v>-</v>
      </c>
      <c r="J147" s="56">
        <f>IF(L144="","",L144)</f>
        <v>11</v>
      </c>
      <c r="K147" s="319" t="str">
        <f>IF(M144="","",M144)</f>
        <v>-</v>
      </c>
      <c r="L147" s="267"/>
      <c r="M147" s="268"/>
      <c r="N147" s="268"/>
      <c r="O147" s="269"/>
      <c r="P147" s="6">
        <v>15</v>
      </c>
      <c r="Q147" s="52" t="str">
        <f t="shared" si="43"/>
        <v>-</v>
      </c>
      <c r="R147" s="56">
        <v>9</v>
      </c>
      <c r="S147" s="351"/>
      <c r="T147" s="265"/>
      <c r="U147" s="263"/>
      <c r="V147" s="263"/>
      <c r="W147" s="264"/>
      <c r="X147" s="66"/>
      <c r="Y147" s="98">
        <f>COUNTIF(D146:S148,"○")</f>
        <v>2</v>
      </c>
      <c r="Z147" s="99">
        <f>COUNTIF(D146:S148,"×")</f>
        <v>1</v>
      </c>
      <c r="AA147" s="95">
        <f>(IF((D146&gt;F146),1,0))+(IF((D147&gt;F147),1,0))+(IF((D148&gt;F148),1,0))+(IF((H146&gt;J146),1,0))+(IF((H147&gt;J147),1,0))+(IF((H148&gt;J148),1,0))+(IF((L146&gt;N146),1,0))+(IF((L147&gt;N147),1,0))+(IF((L148&gt;N148),1,0))+(IF((P146&gt;R146),1,0))+(IF((P147&gt;R147),1,0))+(IF((P148&gt;R148),1,0))</f>
        <v>4</v>
      </c>
      <c r="AB147" s="96">
        <f>(IF((D146&lt;F146),1,0))+(IF((D147&lt;F147),1,0))+(IF((D148&lt;F148),1,0))+(IF((H146&lt;J146),1,0))+(IF((H147&lt;J147),1,0))+(IF((H148&lt;J148),1,0))+(IF((L146&lt;N146),1,0))+(IF((L147&lt;N147),1,0))+(IF((L148&lt;N148),1,0))+(IF((P146&lt;R146),1,0))+(IF((P147&lt;R147),1,0))+(IF((P148&lt;R148),1,0))</f>
        <v>2</v>
      </c>
      <c r="AC147" s="97">
        <f>AA147-AB147</f>
        <v>2</v>
      </c>
      <c r="AD147" s="99">
        <f>SUM(D146:D148,H146:H148,L146:L148,P146:P148)</f>
        <v>85</v>
      </c>
      <c r="AE147" s="99">
        <f>SUM(F146:F148,J146:J148,N146:N148,R146:R148)</f>
        <v>71</v>
      </c>
      <c r="AF147" s="100">
        <f>AD147-AE147</f>
        <v>14</v>
      </c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137"/>
      <c r="AR147" s="66"/>
      <c r="AS147" s="137"/>
      <c r="AT147" s="137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7"/>
      <c r="BS147" s="67"/>
      <c r="BT147" s="67"/>
      <c r="BU147" s="67"/>
      <c r="BV147" s="67"/>
      <c r="BW147" s="67"/>
      <c r="BX147" s="67"/>
      <c r="BY147" s="66"/>
      <c r="BZ147" s="66"/>
      <c r="CA147" s="66"/>
      <c r="CB147" s="66"/>
      <c r="CC147" s="66"/>
    </row>
    <row r="148" spans="1:81" ht="9" customHeight="1">
      <c r="A148" s="66"/>
      <c r="B148" s="9"/>
      <c r="C148" s="20" t="s">
        <v>19</v>
      </c>
      <c r="D148" s="58">
        <f>IF(N142="","",N142)</f>
      </c>
      <c r="E148" s="54">
        <f t="shared" si="44"/>
      </c>
      <c r="F148" s="59">
        <f>IF(L142="","",L142)</f>
      </c>
      <c r="G148" s="283">
        <f>IF(I145="","",I145)</f>
      </c>
      <c r="H148" s="12">
        <f>IF(N145="","",N145)</f>
      </c>
      <c r="I148" s="52">
        <f t="shared" si="45"/>
      </c>
      <c r="J148" s="59">
        <f>IF(L145="","",L145)</f>
      </c>
      <c r="K148" s="283">
        <f>IF(M145="","",M145)</f>
      </c>
      <c r="L148" s="270"/>
      <c r="M148" s="271"/>
      <c r="N148" s="271"/>
      <c r="O148" s="272"/>
      <c r="P148" s="12"/>
      <c r="Q148" s="52">
        <f t="shared" si="43"/>
      </c>
      <c r="R148" s="59"/>
      <c r="S148" s="352"/>
      <c r="T148" s="42">
        <f>Y147</f>
        <v>2</v>
      </c>
      <c r="U148" s="43" t="s">
        <v>343</v>
      </c>
      <c r="V148" s="43">
        <f>Z147</f>
        <v>1</v>
      </c>
      <c r="W148" s="44" t="s">
        <v>70</v>
      </c>
      <c r="X148" s="66"/>
      <c r="Y148" s="98"/>
      <c r="Z148" s="99"/>
      <c r="AA148" s="98"/>
      <c r="AB148" s="99"/>
      <c r="AC148" s="100"/>
      <c r="AD148" s="99"/>
      <c r="AE148" s="99"/>
      <c r="AF148" s="100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137"/>
      <c r="AR148" s="66"/>
      <c r="AS148" s="137"/>
      <c r="AT148" s="137"/>
      <c r="AU148" s="454" t="s">
        <v>9</v>
      </c>
      <c r="AV148" s="454"/>
      <c r="AW148" s="454"/>
      <c r="AX148" s="454"/>
      <c r="AY148" s="454"/>
      <c r="AZ148" s="454"/>
      <c r="BA148" s="454"/>
      <c r="BB148" s="454"/>
      <c r="BC148" s="454"/>
      <c r="BD148" s="454"/>
      <c r="BE148" s="454"/>
      <c r="BF148" s="454"/>
      <c r="BG148" s="454"/>
      <c r="BH148" s="454"/>
      <c r="BI148" s="454"/>
      <c r="BJ148" s="454"/>
      <c r="BK148" s="454"/>
      <c r="BL148" s="454"/>
      <c r="BM148" s="454"/>
      <c r="BN148" s="454"/>
      <c r="BO148" s="454"/>
      <c r="BP148" s="454"/>
      <c r="BQ148" s="454"/>
      <c r="BR148" s="454"/>
      <c r="BS148" s="454"/>
      <c r="BT148" s="454"/>
      <c r="BU148" s="454"/>
      <c r="BV148" s="454"/>
      <c r="BW148" s="454"/>
      <c r="BX148" s="454"/>
      <c r="BY148" s="454"/>
      <c r="BZ148" s="454"/>
      <c r="CA148" s="454"/>
      <c r="CB148" s="454"/>
      <c r="CC148" s="454"/>
    </row>
    <row r="149" spans="1:81" ht="9" customHeight="1">
      <c r="A149" s="66"/>
      <c r="B149" s="24" t="s">
        <v>138</v>
      </c>
      <c r="C149" s="14" t="s">
        <v>140</v>
      </c>
      <c r="D149" s="55">
        <f>IF(R140="","",R140)</f>
        <v>7</v>
      </c>
      <c r="E149" s="52" t="str">
        <f t="shared" si="44"/>
        <v>-</v>
      </c>
      <c r="F149" s="56">
        <f>IF(P140="","",P140)</f>
        <v>15</v>
      </c>
      <c r="G149" s="318" t="str">
        <f>IF(S140="","",IF(S140="○","×",IF(S140="×","○")))</f>
        <v>×</v>
      </c>
      <c r="H149" s="6">
        <f>IF(R143="","",R143)</f>
        <v>11</v>
      </c>
      <c r="I149" s="57" t="str">
        <f t="shared" si="45"/>
        <v>-</v>
      </c>
      <c r="J149" s="56">
        <f>IF(P143="","",P143)</f>
        <v>15</v>
      </c>
      <c r="K149" s="318" t="str">
        <f>IF(S143="","",IF(S143="○","×",IF(S143="×","○")))</f>
        <v>×</v>
      </c>
      <c r="L149" s="35">
        <f>IF(R146="","",R146)</f>
        <v>13</v>
      </c>
      <c r="M149" s="52" t="str">
        <f>IF(L149="","","-")</f>
        <v>-</v>
      </c>
      <c r="N149" s="61">
        <f>IF(P146="","",P146)</f>
        <v>15</v>
      </c>
      <c r="O149" s="318" t="str">
        <f>IF(S146="","",IF(S146="○","×",IF(S146="×","○")))</f>
        <v>×</v>
      </c>
      <c r="P149" s="284"/>
      <c r="Q149" s="276"/>
      <c r="R149" s="276"/>
      <c r="S149" s="397"/>
      <c r="T149" s="273" t="s">
        <v>373</v>
      </c>
      <c r="U149" s="274"/>
      <c r="V149" s="274"/>
      <c r="W149" s="275"/>
      <c r="X149" s="66"/>
      <c r="Y149" s="78"/>
      <c r="Z149" s="79"/>
      <c r="AA149" s="78"/>
      <c r="AB149" s="79"/>
      <c r="AC149" s="93"/>
      <c r="AD149" s="79"/>
      <c r="AE149" s="79"/>
      <c r="AF149" s="93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137"/>
      <c r="AR149" s="66"/>
      <c r="AS149" s="137"/>
      <c r="AT149" s="137"/>
      <c r="AU149" s="454"/>
      <c r="AV149" s="454"/>
      <c r="AW149" s="454"/>
      <c r="AX149" s="454"/>
      <c r="AY149" s="454"/>
      <c r="AZ149" s="454"/>
      <c r="BA149" s="454"/>
      <c r="BB149" s="454"/>
      <c r="BC149" s="454"/>
      <c r="BD149" s="454"/>
      <c r="BE149" s="454"/>
      <c r="BF149" s="454"/>
      <c r="BG149" s="454"/>
      <c r="BH149" s="454"/>
      <c r="BI149" s="454"/>
      <c r="BJ149" s="454"/>
      <c r="BK149" s="454"/>
      <c r="BL149" s="454"/>
      <c r="BM149" s="454"/>
      <c r="BN149" s="454"/>
      <c r="BO149" s="454"/>
      <c r="BP149" s="454"/>
      <c r="BQ149" s="454"/>
      <c r="BR149" s="454"/>
      <c r="BS149" s="454"/>
      <c r="BT149" s="454"/>
      <c r="BU149" s="454"/>
      <c r="BV149" s="454"/>
      <c r="BW149" s="454"/>
      <c r="BX149" s="454"/>
      <c r="BY149" s="454"/>
      <c r="BZ149" s="454"/>
      <c r="CA149" s="454"/>
      <c r="CB149" s="454"/>
      <c r="CC149" s="454"/>
    </row>
    <row r="150" spans="1:81" ht="9" customHeight="1">
      <c r="A150" s="66"/>
      <c r="B150" s="18" t="s">
        <v>139</v>
      </c>
      <c r="C150" s="5" t="s">
        <v>140</v>
      </c>
      <c r="D150" s="55">
        <f>IF(R141="","",R141)</f>
        <v>16</v>
      </c>
      <c r="E150" s="52" t="str">
        <f t="shared" si="44"/>
        <v>-</v>
      </c>
      <c r="F150" s="56">
        <f>IF(P141="","",P141)</f>
        <v>14</v>
      </c>
      <c r="G150" s="319" t="str">
        <f>IF(I147="","",I147)</f>
        <v>-</v>
      </c>
      <c r="H150" s="6">
        <f>IF(R144="","",R144)</f>
        <v>20</v>
      </c>
      <c r="I150" s="52" t="str">
        <f t="shared" si="45"/>
        <v>-</v>
      </c>
      <c r="J150" s="56">
        <f>IF(P144="","",P144)</f>
        <v>18</v>
      </c>
      <c r="K150" s="319">
        <f>IF(M147="","",M147)</f>
      </c>
      <c r="L150" s="6">
        <f>IF(R147="","",R147)</f>
        <v>9</v>
      </c>
      <c r="M150" s="52" t="str">
        <f>IF(L150="","","-")</f>
        <v>-</v>
      </c>
      <c r="N150" s="56">
        <f>IF(P147="","",P147)</f>
        <v>15</v>
      </c>
      <c r="O150" s="319" t="str">
        <f>IF(Q147="","",Q147)</f>
        <v>-</v>
      </c>
      <c r="P150" s="267"/>
      <c r="Q150" s="268"/>
      <c r="R150" s="268"/>
      <c r="S150" s="398"/>
      <c r="T150" s="265"/>
      <c r="U150" s="263"/>
      <c r="V150" s="263"/>
      <c r="W150" s="264"/>
      <c r="X150" s="66"/>
      <c r="Y150" s="98">
        <f>COUNTIF(D149:S151,"○")</f>
        <v>0</v>
      </c>
      <c r="Z150" s="99">
        <f>COUNTIF(D149:S151,"×")</f>
        <v>3</v>
      </c>
      <c r="AA150" s="95">
        <f>(IF((D149&gt;F149),1,0))+(IF((D150&gt;F150),1,0))+(IF((D151&gt;F151),1,0))+(IF((H149&gt;J149),1,0))+(IF((H150&gt;J150),1,0))+(IF((H151&gt;J151),1,0))+(IF((L149&gt;N149),1,0))+(IF((L150&gt;N150),1,0))+(IF((L151&gt;N151),1,0))+(IF((P149&gt;R149),1,0))+(IF((P150&gt;R150),1,0))+(IF((P151&gt;R151),1,0))</f>
        <v>2</v>
      </c>
      <c r="AB150" s="96">
        <f>(IF((D149&lt;F149),1,0))+(IF((D150&lt;F150),1,0))+(IF((D151&lt;F151),1,0))+(IF((H149&lt;J149),1,0))+(IF((H150&lt;J150),1,0))+(IF((H151&lt;J151),1,0))+(IF((L149&lt;N149),1,0))+(IF((L150&lt;N150),1,0))+(IF((L151&lt;N151),1,0))+(IF((P149&lt;R149),1,0))+(IF((P150&lt;R150),1,0))+(IF((P151&lt;R151),1,0))</f>
        <v>6</v>
      </c>
      <c r="AC150" s="97">
        <f>AA150-AB150</f>
        <v>-4</v>
      </c>
      <c r="AD150" s="99">
        <f>SUM(D149:D151,H149:H151,L149:L151,P149:P151)</f>
        <v>96</v>
      </c>
      <c r="AE150" s="99">
        <f>SUM(F149:F151,J149:J151,N149:N151,R149:R151)</f>
        <v>122</v>
      </c>
      <c r="AF150" s="100">
        <f>AD150-AE150</f>
        <v>-26</v>
      </c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137"/>
      <c r="AT150" s="137"/>
      <c r="AU150" s="454"/>
      <c r="AV150" s="454"/>
      <c r="AW150" s="454"/>
      <c r="AX150" s="454"/>
      <c r="AY150" s="454"/>
      <c r="AZ150" s="454"/>
      <c r="BA150" s="454"/>
      <c r="BB150" s="454"/>
      <c r="BC150" s="454"/>
      <c r="BD150" s="454"/>
      <c r="BE150" s="454"/>
      <c r="BF150" s="454"/>
      <c r="BG150" s="454"/>
      <c r="BH150" s="454"/>
      <c r="BI150" s="454"/>
      <c r="BJ150" s="454"/>
      <c r="BK150" s="454"/>
      <c r="BL150" s="454"/>
      <c r="BM150" s="454"/>
      <c r="BN150" s="454"/>
      <c r="BO150" s="454"/>
      <c r="BP150" s="454"/>
      <c r="BQ150" s="454"/>
      <c r="BR150" s="454"/>
      <c r="BS150" s="454"/>
      <c r="BT150" s="454"/>
      <c r="BU150" s="454"/>
      <c r="BV150" s="454"/>
      <c r="BW150" s="454"/>
      <c r="BX150" s="454"/>
      <c r="BY150" s="454"/>
      <c r="BZ150" s="454"/>
      <c r="CA150" s="454"/>
      <c r="CB150" s="454"/>
      <c r="CC150" s="454"/>
    </row>
    <row r="151" spans="1:81" ht="9" customHeight="1" thickBot="1">
      <c r="A151" s="66"/>
      <c r="B151" s="27"/>
      <c r="C151" s="28" t="s">
        <v>141</v>
      </c>
      <c r="D151" s="62">
        <f>IF(R142="","",R142)</f>
        <v>10</v>
      </c>
      <c r="E151" s="63" t="str">
        <f t="shared" si="44"/>
        <v>-</v>
      </c>
      <c r="F151" s="64">
        <f>IF(P142="","",P142)</f>
        <v>15</v>
      </c>
      <c r="G151" s="408">
        <f>IF(I148="","",I148)</f>
      </c>
      <c r="H151" s="65">
        <f>IF(R145="","",R145)</f>
        <v>10</v>
      </c>
      <c r="I151" s="63" t="str">
        <f t="shared" si="45"/>
        <v>-</v>
      </c>
      <c r="J151" s="64">
        <f>IF(P145="","",P145)</f>
        <v>15</v>
      </c>
      <c r="K151" s="408">
        <f>IF(M148="","",M148)</f>
      </c>
      <c r="L151" s="65">
        <f>IF(R148="","",R148)</f>
      </c>
      <c r="M151" s="63">
        <f>IF(L151="","","-")</f>
      </c>
      <c r="N151" s="64">
        <f>IF(P148="","",P148)</f>
      </c>
      <c r="O151" s="408">
        <f>IF(Q148="","",Q148)</f>
      </c>
      <c r="P151" s="399"/>
      <c r="Q151" s="400"/>
      <c r="R151" s="400"/>
      <c r="S151" s="401"/>
      <c r="T151" s="45">
        <f>Y150</f>
        <v>0</v>
      </c>
      <c r="U151" s="46" t="s">
        <v>343</v>
      </c>
      <c r="V151" s="46">
        <f>Z150</f>
        <v>3</v>
      </c>
      <c r="W151" s="47" t="s">
        <v>70</v>
      </c>
      <c r="X151" s="66"/>
      <c r="Y151" s="116"/>
      <c r="Z151" s="117"/>
      <c r="AA151" s="116"/>
      <c r="AB151" s="117"/>
      <c r="AC151" s="118"/>
      <c r="AD151" s="117"/>
      <c r="AE151" s="117"/>
      <c r="AF151" s="118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137"/>
      <c r="AT151" s="137"/>
      <c r="AU151" s="122" t="s">
        <v>275</v>
      </c>
      <c r="AV151" s="1" t="s">
        <v>277</v>
      </c>
      <c r="AW151" s="304" t="s">
        <v>33</v>
      </c>
      <c r="AX151" s="305"/>
      <c r="AY151" s="305"/>
      <c r="AZ151" s="306"/>
      <c r="BA151" s="67"/>
      <c r="BB151" s="67"/>
      <c r="BC151" s="67"/>
      <c r="BD151" s="67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413" t="s">
        <v>11</v>
      </c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3"/>
      <c r="CB151" s="413"/>
      <c r="CC151" s="413"/>
    </row>
    <row r="152" spans="1:81" ht="9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71"/>
      <c r="Z152" s="71"/>
      <c r="AA152" s="71"/>
      <c r="AB152" s="71"/>
      <c r="AC152" s="71"/>
      <c r="AD152" s="71"/>
      <c r="AE152" s="71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137"/>
      <c r="AT152" s="137"/>
      <c r="AU152" s="125" t="s">
        <v>276</v>
      </c>
      <c r="AV152" s="2" t="s">
        <v>277</v>
      </c>
      <c r="AW152" s="307"/>
      <c r="AX152" s="308"/>
      <c r="AY152" s="308"/>
      <c r="AZ152" s="309"/>
      <c r="BA152" s="126"/>
      <c r="BB152" s="126"/>
      <c r="BC152" s="126"/>
      <c r="BD152" s="126"/>
      <c r="BE152" s="226"/>
      <c r="BF152" s="185">
        <v>18</v>
      </c>
      <c r="BG152" s="185">
        <v>15</v>
      </c>
      <c r="BH152" s="186"/>
      <c r="BI152" s="187"/>
      <c r="BJ152" s="187"/>
      <c r="BK152" s="187"/>
      <c r="BL152" s="187"/>
      <c r="BM152" s="145"/>
      <c r="BN152" s="413"/>
      <c r="BO152" s="413"/>
      <c r="BP152" s="413"/>
      <c r="BQ152" s="413"/>
      <c r="BR152" s="413"/>
      <c r="BS152" s="413"/>
      <c r="BT152" s="413"/>
      <c r="BU152" s="413"/>
      <c r="BV152" s="413"/>
      <c r="BW152" s="413"/>
      <c r="BX152" s="413"/>
      <c r="BY152" s="413"/>
      <c r="BZ152" s="413"/>
      <c r="CA152" s="413"/>
      <c r="CB152" s="413"/>
      <c r="CC152" s="413"/>
    </row>
    <row r="153" spans="1:81" ht="9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71"/>
      <c r="Z153" s="71"/>
      <c r="AA153" s="71"/>
      <c r="AB153" s="71"/>
      <c r="AC153" s="71"/>
      <c r="AD153" s="71"/>
      <c r="AE153" s="71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137"/>
      <c r="AT153" s="137"/>
      <c r="AU153" s="124"/>
      <c r="AV153" s="124"/>
      <c r="AW153" s="153"/>
      <c r="AX153" s="153"/>
      <c r="AY153" s="153"/>
      <c r="AZ153" s="153"/>
      <c r="BA153" s="3"/>
      <c r="BB153" s="3"/>
      <c r="BC153" s="3"/>
      <c r="BD153" s="3"/>
      <c r="BE153" s="206"/>
      <c r="BF153" s="206"/>
      <c r="BG153" s="206"/>
      <c r="BH153" s="227"/>
      <c r="BI153" s="187"/>
      <c r="BJ153" s="187"/>
      <c r="BK153" s="187"/>
      <c r="BL153" s="187"/>
      <c r="BM153" s="71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145"/>
      <c r="CA153" s="145"/>
      <c r="CB153" s="145"/>
      <c r="CC153" s="145"/>
    </row>
    <row r="154" spans="1:81" ht="9" customHeight="1" thickBot="1">
      <c r="A154" s="66"/>
      <c r="B154" s="454" t="s">
        <v>4</v>
      </c>
      <c r="C154" s="454"/>
      <c r="D154" s="454"/>
      <c r="E154" s="454"/>
      <c r="F154" s="454"/>
      <c r="G154" s="454"/>
      <c r="H154" s="454"/>
      <c r="I154" s="454"/>
      <c r="J154" s="454"/>
      <c r="K154" s="454"/>
      <c r="L154" s="454"/>
      <c r="M154" s="454"/>
      <c r="N154" s="454"/>
      <c r="O154" s="454"/>
      <c r="P154" s="454"/>
      <c r="Q154" s="454"/>
      <c r="R154" s="454"/>
      <c r="S154" s="454"/>
      <c r="T154" s="454"/>
      <c r="U154" s="454"/>
      <c r="V154" s="454"/>
      <c r="W154" s="454"/>
      <c r="X154" s="454"/>
      <c r="Y154" s="454"/>
      <c r="Z154" s="454"/>
      <c r="AA154" s="454"/>
      <c r="AB154" s="454"/>
      <c r="AC154" s="454"/>
      <c r="AD154" s="454"/>
      <c r="AE154" s="454"/>
      <c r="AF154" s="454"/>
      <c r="AG154" s="454"/>
      <c r="AH154" s="454"/>
      <c r="AI154" s="454"/>
      <c r="AJ154" s="66"/>
      <c r="AK154" s="66"/>
      <c r="AL154" s="66"/>
      <c r="AM154" s="66"/>
      <c r="AN154" s="66"/>
      <c r="AO154" s="66"/>
      <c r="AP154" s="66"/>
      <c r="AQ154" s="66"/>
      <c r="AR154" s="66"/>
      <c r="AS154" s="137"/>
      <c r="AT154" s="137"/>
      <c r="AU154" s="122" t="s">
        <v>282</v>
      </c>
      <c r="AV154" s="1" t="s">
        <v>441</v>
      </c>
      <c r="AW154" s="304" t="s">
        <v>32</v>
      </c>
      <c r="AX154" s="305"/>
      <c r="AY154" s="305"/>
      <c r="AZ154" s="306"/>
      <c r="BA154" s="3"/>
      <c r="BB154" s="3"/>
      <c r="BC154" s="3"/>
      <c r="BD154" s="3"/>
      <c r="BE154" s="16"/>
      <c r="BF154" s="16"/>
      <c r="BG154" s="16"/>
      <c r="BH154" s="228"/>
      <c r="BI154" s="229"/>
      <c r="BJ154" s="229"/>
      <c r="BK154" s="229"/>
      <c r="BL154" s="233"/>
      <c r="BM154" s="71"/>
      <c r="BN154" s="413" t="s">
        <v>12</v>
      </c>
      <c r="BO154" s="413"/>
      <c r="BP154" s="413"/>
      <c r="BQ154" s="413"/>
      <c r="BR154" s="413"/>
      <c r="BS154" s="413"/>
      <c r="BT154" s="413"/>
      <c r="BU154" s="413"/>
      <c r="BV154" s="413"/>
      <c r="BW154" s="413"/>
      <c r="BX154" s="413"/>
      <c r="BY154" s="413"/>
      <c r="BZ154" s="66"/>
      <c r="CA154" s="66"/>
      <c r="CB154" s="137"/>
      <c r="CC154" s="66"/>
    </row>
    <row r="155" spans="1:81" ht="9" customHeight="1" thickTop="1">
      <c r="A155" s="66"/>
      <c r="B155" s="454"/>
      <c r="C155" s="454"/>
      <c r="D155" s="454"/>
      <c r="E155" s="454"/>
      <c r="F155" s="454"/>
      <c r="G155" s="454"/>
      <c r="H155" s="454"/>
      <c r="I155" s="454"/>
      <c r="J155" s="454"/>
      <c r="K155" s="454"/>
      <c r="L155" s="454"/>
      <c r="M155" s="454"/>
      <c r="N155" s="454"/>
      <c r="O155" s="454"/>
      <c r="P155" s="454"/>
      <c r="Q155" s="454"/>
      <c r="R155" s="454"/>
      <c r="S155" s="454"/>
      <c r="T155" s="454"/>
      <c r="U155" s="454"/>
      <c r="V155" s="454"/>
      <c r="W155" s="454"/>
      <c r="X155" s="454"/>
      <c r="Y155" s="454"/>
      <c r="Z155" s="454"/>
      <c r="AA155" s="454"/>
      <c r="AB155" s="454"/>
      <c r="AC155" s="454"/>
      <c r="AD155" s="454"/>
      <c r="AE155" s="454"/>
      <c r="AF155" s="454"/>
      <c r="AG155" s="454"/>
      <c r="AH155" s="454"/>
      <c r="AI155" s="454"/>
      <c r="AJ155" s="137"/>
      <c r="AK155" s="66"/>
      <c r="AL155" s="66"/>
      <c r="AM155" s="66"/>
      <c r="AN155" s="66"/>
      <c r="AO155" s="66"/>
      <c r="AP155" s="66"/>
      <c r="AQ155" s="66"/>
      <c r="AR155" s="66"/>
      <c r="AS155" s="137"/>
      <c r="AT155" s="137"/>
      <c r="AU155" s="125" t="s">
        <v>283</v>
      </c>
      <c r="AV155" s="2" t="s">
        <v>58</v>
      </c>
      <c r="AW155" s="307"/>
      <c r="AX155" s="308"/>
      <c r="AY155" s="308"/>
      <c r="AZ155" s="309"/>
      <c r="BA155" s="191"/>
      <c r="BB155" s="161">
        <v>15</v>
      </c>
      <c r="BC155" s="161">
        <v>15</v>
      </c>
      <c r="BD155" s="162"/>
      <c r="BE155" s="3"/>
      <c r="BF155" s="16"/>
      <c r="BG155" s="16"/>
      <c r="BH155" s="228"/>
      <c r="BI155" s="198"/>
      <c r="BJ155" s="198"/>
      <c r="BK155" s="198"/>
      <c r="BL155" s="149"/>
      <c r="BM155" s="71"/>
      <c r="BN155" s="413"/>
      <c r="BO155" s="413"/>
      <c r="BP155" s="413"/>
      <c r="BQ155" s="413"/>
      <c r="BR155" s="413"/>
      <c r="BS155" s="413"/>
      <c r="BT155" s="413"/>
      <c r="BU155" s="413"/>
      <c r="BV155" s="413"/>
      <c r="BW155" s="413"/>
      <c r="BX155" s="413"/>
      <c r="BY155" s="413"/>
      <c r="BZ155" s="66"/>
      <c r="CA155" s="66"/>
      <c r="CB155" s="137"/>
      <c r="CC155" s="66"/>
    </row>
    <row r="156" spans="1:81" ht="9" customHeight="1" thickBot="1">
      <c r="A156" s="66"/>
      <c r="B156" s="454"/>
      <c r="C156" s="454"/>
      <c r="D156" s="454"/>
      <c r="E156" s="454"/>
      <c r="F156" s="454"/>
      <c r="G156" s="454"/>
      <c r="H156" s="454"/>
      <c r="I156" s="454"/>
      <c r="J156" s="454"/>
      <c r="K156" s="454"/>
      <c r="L156" s="454"/>
      <c r="M156" s="454"/>
      <c r="N156" s="454"/>
      <c r="O156" s="454"/>
      <c r="P156" s="454"/>
      <c r="Q156" s="454"/>
      <c r="R156" s="454"/>
      <c r="S156" s="454"/>
      <c r="T156" s="454"/>
      <c r="U156" s="454"/>
      <c r="V156" s="454"/>
      <c r="W156" s="454"/>
      <c r="X156" s="454"/>
      <c r="Y156" s="454"/>
      <c r="Z156" s="454"/>
      <c r="AA156" s="454"/>
      <c r="AB156" s="454"/>
      <c r="AC156" s="454"/>
      <c r="AD156" s="454"/>
      <c r="AE156" s="454"/>
      <c r="AF156" s="454"/>
      <c r="AG156" s="454"/>
      <c r="AH156" s="454"/>
      <c r="AI156" s="454"/>
      <c r="AJ156" s="137"/>
      <c r="AK156" s="66"/>
      <c r="AL156" s="66"/>
      <c r="AM156" s="66"/>
      <c r="AN156" s="66"/>
      <c r="AO156" s="66"/>
      <c r="AP156" s="66"/>
      <c r="AQ156" s="66"/>
      <c r="AR156" s="66"/>
      <c r="AS156" s="137"/>
      <c r="AT156" s="137"/>
      <c r="AU156" s="124"/>
      <c r="AV156" s="124"/>
      <c r="AW156" s="153"/>
      <c r="AX156" s="153"/>
      <c r="AY156" s="153"/>
      <c r="AZ156" s="153"/>
      <c r="BA156" s="3"/>
      <c r="BB156" s="3"/>
      <c r="BC156" s="3"/>
      <c r="BD156" s="199"/>
      <c r="BE156" s="171"/>
      <c r="BF156" s="175">
        <v>20</v>
      </c>
      <c r="BG156" s="175">
        <v>17</v>
      </c>
      <c r="BH156" s="230"/>
      <c r="BI156" s="198"/>
      <c r="BJ156" s="198"/>
      <c r="BK156" s="198"/>
      <c r="BL156" s="149"/>
      <c r="BM156" s="71"/>
      <c r="BN156" s="71"/>
      <c r="BO156" s="71"/>
      <c r="BP156" s="71"/>
      <c r="BQ156" s="71"/>
      <c r="BR156" s="71"/>
      <c r="BS156" s="66"/>
      <c r="BT156" s="66"/>
      <c r="BU156" s="71"/>
      <c r="BV156" s="71"/>
      <c r="BW156" s="66"/>
      <c r="BX156" s="66"/>
      <c r="BY156" s="66"/>
      <c r="BZ156" s="66"/>
      <c r="CA156" s="66"/>
      <c r="CB156" s="137"/>
      <c r="CC156" s="66"/>
    </row>
    <row r="157" spans="1:81" ht="9" customHeight="1" thickTop="1">
      <c r="A157" s="66"/>
      <c r="B157" s="122" t="s">
        <v>200</v>
      </c>
      <c r="C157" s="1" t="s">
        <v>379</v>
      </c>
      <c r="D157" s="304" t="s">
        <v>375</v>
      </c>
      <c r="E157" s="305"/>
      <c r="F157" s="305"/>
      <c r="G157" s="306"/>
      <c r="H157" s="67"/>
      <c r="I157" s="67"/>
      <c r="J157" s="67"/>
      <c r="K157" s="67"/>
      <c r="L157" s="145"/>
      <c r="M157" s="145"/>
      <c r="N157" s="145"/>
      <c r="O157" s="145"/>
      <c r="P157" s="145"/>
      <c r="Q157" s="145"/>
      <c r="R157" s="145"/>
      <c r="S157" s="145"/>
      <c r="T157" s="145"/>
      <c r="U157" s="412" t="s">
        <v>11</v>
      </c>
      <c r="V157" s="412"/>
      <c r="W157" s="412"/>
      <c r="X157" s="412"/>
      <c r="Y157" s="412"/>
      <c r="Z157" s="412"/>
      <c r="AA157" s="412"/>
      <c r="AB157" s="412"/>
      <c r="AC157" s="412"/>
      <c r="AD157" s="412"/>
      <c r="AE157" s="412"/>
      <c r="AF157" s="412"/>
      <c r="AG157" s="412"/>
      <c r="AH157" s="412"/>
      <c r="AI157" s="412"/>
      <c r="AJ157" s="412"/>
      <c r="AK157" s="66"/>
      <c r="AL157" s="66"/>
      <c r="AM157" s="66"/>
      <c r="AN157" s="66"/>
      <c r="AO157" s="66"/>
      <c r="AP157" s="66"/>
      <c r="AQ157" s="66"/>
      <c r="AR157" s="66"/>
      <c r="AS157" s="137"/>
      <c r="AT157" s="137"/>
      <c r="AU157" s="122" t="s">
        <v>291</v>
      </c>
      <c r="AV157" s="1" t="s">
        <v>437</v>
      </c>
      <c r="AW157" s="304" t="s">
        <v>34</v>
      </c>
      <c r="AX157" s="305"/>
      <c r="AY157" s="305"/>
      <c r="AZ157" s="306"/>
      <c r="BA157" s="67"/>
      <c r="BB157" s="50">
        <v>8</v>
      </c>
      <c r="BC157" s="50">
        <v>4</v>
      </c>
      <c r="BD157" s="130"/>
      <c r="BE157" s="3"/>
      <c r="BF157" s="16"/>
      <c r="BG157" s="16"/>
      <c r="BH157" s="198"/>
      <c r="BI157" s="16"/>
      <c r="BJ157" s="198"/>
      <c r="BK157" s="198"/>
      <c r="BL157" s="149"/>
      <c r="BM157" s="123"/>
      <c r="BN157" s="3"/>
      <c r="BO157" s="3"/>
      <c r="BP157" s="124"/>
      <c r="BQ157" s="124" t="s">
        <v>20</v>
      </c>
      <c r="BR157" s="66"/>
      <c r="BS157" s="66"/>
      <c r="BT157" s="66"/>
      <c r="BU157" s="71"/>
      <c r="BV157" s="71"/>
      <c r="BW157" s="71"/>
      <c r="BX157" s="71"/>
      <c r="BY157" s="71"/>
      <c r="BZ157" s="71"/>
      <c r="CA157" s="71"/>
      <c r="CB157" s="137"/>
      <c r="CC157" s="66"/>
    </row>
    <row r="158" spans="1:81" ht="9" customHeight="1" thickBot="1">
      <c r="A158" s="66"/>
      <c r="B158" s="125" t="s">
        <v>367</v>
      </c>
      <c r="C158" s="2" t="s">
        <v>379</v>
      </c>
      <c r="D158" s="307"/>
      <c r="E158" s="308"/>
      <c r="F158" s="308"/>
      <c r="G158" s="309"/>
      <c r="H158" s="126"/>
      <c r="I158" s="126"/>
      <c r="J158" s="126"/>
      <c r="K158" s="126"/>
      <c r="L158" s="146"/>
      <c r="M158" s="185">
        <v>12</v>
      </c>
      <c r="N158" s="185">
        <v>11</v>
      </c>
      <c r="O158" s="186"/>
      <c r="P158" s="187"/>
      <c r="Q158" s="145"/>
      <c r="R158" s="145"/>
      <c r="S158" s="145"/>
      <c r="T158" s="145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412"/>
      <c r="AE158" s="412"/>
      <c r="AF158" s="412"/>
      <c r="AG158" s="412"/>
      <c r="AH158" s="412"/>
      <c r="AI158" s="412"/>
      <c r="AJ158" s="412"/>
      <c r="AK158" s="137"/>
      <c r="AL158" s="66"/>
      <c r="AM158" s="66"/>
      <c r="AN158" s="66"/>
      <c r="AO158" s="66"/>
      <c r="AP158" s="66"/>
      <c r="AQ158" s="66"/>
      <c r="AR158" s="66"/>
      <c r="AS158" s="137"/>
      <c r="AT158" s="137"/>
      <c r="AU158" s="125" t="s">
        <v>292</v>
      </c>
      <c r="AV158" s="2" t="s">
        <v>437</v>
      </c>
      <c r="AW158" s="307"/>
      <c r="AX158" s="308"/>
      <c r="AY158" s="308"/>
      <c r="AZ158" s="309"/>
      <c r="BA158" s="126"/>
      <c r="BB158" s="3"/>
      <c r="BC158" s="3"/>
      <c r="BD158" s="3"/>
      <c r="BE158" s="3"/>
      <c r="BF158" s="3"/>
      <c r="BG158" s="3"/>
      <c r="BH158" s="209"/>
      <c r="BI158" s="3"/>
      <c r="BJ158" s="3"/>
      <c r="BK158" s="3"/>
      <c r="BL158" s="40"/>
      <c r="BM158" s="181">
        <v>11</v>
      </c>
      <c r="BN158" s="49">
        <v>13</v>
      </c>
      <c r="BO158" s="49"/>
      <c r="BP158" s="124"/>
      <c r="BQ158" s="298" t="s">
        <v>475</v>
      </c>
      <c r="BR158" s="299"/>
      <c r="BS158" s="299"/>
      <c r="BT158" s="299"/>
      <c r="BU158" s="299"/>
      <c r="BV158" s="299" t="s">
        <v>477</v>
      </c>
      <c r="BW158" s="299"/>
      <c r="BX158" s="299"/>
      <c r="BY158" s="299"/>
      <c r="BZ158" s="299"/>
      <c r="CA158" s="300"/>
      <c r="CB158" s="137"/>
      <c r="CC158" s="66"/>
    </row>
    <row r="159" spans="1:81" ht="9" customHeight="1" thickBot="1" thickTop="1">
      <c r="A159" s="66"/>
      <c r="B159" s="124"/>
      <c r="C159" s="124"/>
      <c r="D159" s="124"/>
      <c r="E159" s="124"/>
      <c r="F159" s="124"/>
      <c r="G159" s="124"/>
      <c r="H159" s="3"/>
      <c r="I159" s="3"/>
      <c r="J159" s="3"/>
      <c r="K159" s="3"/>
      <c r="L159" s="147"/>
      <c r="M159" s="147"/>
      <c r="N159" s="147"/>
      <c r="O159" s="148"/>
      <c r="P159" s="145"/>
      <c r="Q159" s="145"/>
      <c r="R159" s="145"/>
      <c r="S159" s="145"/>
      <c r="T159" s="145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145"/>
      <c r="AH159" s="145"/>
      <c r="AI159" s="145"/>
      <c r="AJ159" s="145"/>
      <c r="AK159" s="137"/>
      <c r="AL159" s="66"/>
      <c r="AM159" s="66"/>
      <c r="AN159" s="66"/>
      <c r="AO159" s="66"/>
      <c r="AP159" s="66"/>
      <c r="AQ159" s="66"/>
      <c r="AR159" s="66"/>
      <c r="AS159" s="137"/>
      <c r="AT159" s="137"/>
      <c r="AU159" s="124"/>
      <c r="AV159" s="124"/>
      <c r="AW159" s="153"/>
      <c r="AX159" s="153"/>
      <c r="AY159" s="153"/>
      <c r="AZ159" s="153"/>
      <c r="BA159" s="3"/>
      <c r="BB159" s="3"/>
      <c r="BC159" s="3"/>
      <c r="BD159" s="3"/>
      <c r="BE159" s="3"/>
      <c r="BF159" s="3"/>
      <c r="BG159" s="3"/>
      <c r="BH159" s="209"/>
      <c r="BI159" s="3"/>
      <c r="BJ159" s="3"/>
      <c r="BK159" s="3"/>
      <c r="BL159" s="199"/>
      <c r="BM159" s="219">
        <v>15</v>
      </c>
      <c r="BN159" s="161">
        <v>15</v>
      </c>
      <c r="BO159" s="161"/>
      <c r="BP159" s="212"/>
      <c r="BQ159" s="301" t="s">
        <v>476</v>
      </c>
      <c r="BR159" s="302"/>
      <c r="BS159" s="302"/>
      <c r="BT159" s="302"/>
      <c r="BU159" s="302"/>
      <c r="BV159" s="302" t="s">
        <v>439</v>
      </c>
      <c r="BW159" s="302"/>
      <c r="BX159" s="302"/>
      <c r="BY159" s="302"/>
      <c r="BZ159" s="302"/>
      <c r="CA159" s="303"/>
      <c r="CB159" s="137"/>
      <c r="CC159" s="66"/>
    </row>
    <row r="160" spans="1:81" ht="9" customHeight="1" thickTop="1">
      <c r="A160" s="66"/>
      <c r="B160" s="122" t="s">
        <v>197</v>
      </c>
      <c r="C160" s="1" t="s">
        <v>99</v>
      </c>
      <c r="D160" s="304" t="s">
        <v>376</v>
      </c>
      <c r="E160" s="305"/>
      <c r="F160" s="305"/>
      <c r="G160" s="306"/>
      <c r="H160" s="21"/>
      <c r="I160" s="21"/>
      <c r="J160" s="21"/>
      <c r="K160" s="21"/>
      <c r="L160" s="16"/>
      <c r="M160" s="16"/>
      <c r="N160" s="16"/>
      <c r="O160" s="137"/>
      <c r="P160" s="189"/>
      <c r="Q160" s="197">
        <v>15</v>
      </c>
      <c r="R160" s="197">
        <v>15</v>
      </c>
      <c r="S160" s="194"/>
      <c r="T160" s="71"/>
      <c r="U160" s="413" t="s">
        <v>12</v>
      </c>
      <c r="V160" s="413"/>
      <c r="W160" s="413"/>
      <c r="X160" s="413"/>
      <c r="Y160" s="413"/>
      <c r="Z160" s="413"/>
      <c r="AA160" s="413"/>
      <c r="AB160" s="413"/>
      <c r="AC160" s="413"/>
      <c r="AD160" s="413"/>
      <c r="AE160" s="413"/>
      <c r="AF160" s="413"/>
      <c r="AG160" s="66"/>
      <c r="AH160" s="66"/>
      <c r="AI160" s="137"/>
      <c r="AJ160" s="137"/>
      <c r="AK160" s="137"/>
      <c r="AL160" s="66"/>
      <c r="AM160" s="66"/>
      <c r="AN160" s="66"/>
      <c r="AO160" s="66"/>
      <c r="AP160" s="66"/>
      <c r="AQ160" s="66"/>
      <c r="AR160" s="66"/>
      <c r="AS160" s="137"/>
      <c r="AT160" s="137"/>
      <c r="AU160" s="122" t="s">
        <v>302</v>
      </c>
      <c r="AV160" s="1" t="s">
        <v>60</v>
      </c>
      <c r="AW160" s="304" t="s">
        <v>356</v>
      </c>
      <c r="AX160" s="305"/>
      <c r="AY160" s="305"/>
      <c r="AZ160" s="306"/>
      <c r="BA160" s="21"/>
      <c r="BB160" s="3"/>
      <c r="BC160" s="3"/>
      <c r="BD160" s="3"/>
      <c r="BE160" s="3"/>
      <c r="BF160" s="3"/>
      <c r="BG160" s="3"/>
      <c r="BH160" s="209"/>
      <c r="BI160" s="3"/>
      <c r="BJ160" s="3"/>
      <c r="BK160" s="3"/>
      <c r="BL160" s="199"/>
      <c r="BM160" s="123"/>
      <c r="BN160" s="3"/>
      <c r="BO160" s="3"/>
      <c r="BP160" s="123"/>
      <c r="BQ160" s="133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7"/>
      <c r="CC160" s="66"/>
    </row>
    <row r="161" spans="1:81" ht="9" customHeight="1" thickBot="1">
      <c r="A161" s="66"/>
      <c r="B161" s="125" t="s">
        <v>198</v>
      </c>
      <c r="C161" s="2" t="s">
        <v>99</v>
      </c>
      <c r="D161" s="307"/>
      <c r="E161" s="308"/>
      <c r="F161" s="308"/>
      <c r="G161" s="309"/>
      <c r="H161" s="3"/>
      <c r="I161" s="127">
        <v>3</v>
      </c>
      <c r="J161" s="127">
        <v>10</v>
      </c>
      <c r="K161" s="128"/>
      <c r="L161" s="180"/>
      <c r="M161" s="181">
        <v>15</v>
      </c>
      <c r="N161" s="181">
        <v>15</v>
      </c>
      <c r="O161" s="188"/>
      <c r="P161" s="190"/>
      <c r="Q161" s="198"/>
      <c r="R161" s="198"/>
      <c r="S161" s="195"/>
      <c r="T161" s="71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66"/>
      <c r="AH161" s="66"/>
      <c r="AI161" s="137"/>
      <c r="AJ161" s="137"/>
      <c r="AK161" s="137"/>
      <c r="AL161" s="66"/>
      <c r="AM161" s="66"/>
      <c r="AN161" s="66"/>
      <c r="AO161" s="66"/>
      <c r="AP161" s="66"/>
      <c r="AQ161" s="66"/>
      <c r="AR161" s="66"/>
      <c r="AS161" s="137"/>
      <c r="AT161" s="137"/>
      <c r="AU161" s="125" t="s">
        <v>303</v>
      </c>
      <c r="AV161" s="2" t="s">
        <v>60</v>
      </c>
      <c r="AW161" s="307"/>
      <c r="AX161" s="308"/>
      <c r="AY161" s="308"/>
      <c r="AZ161" s="309"/>
      <c r="BA161" s="3"/>
      <c r="BB161" s="129">
        <v>9</v>
      </c>
      <c r="BC161" s="129">
        <v>11</v>
      </c>
      <c r="BD161" s="135"/>
      <c r="BE161" s="3"/>
      <c r="BF161" s="16"/>
      <c r="BG161" s="16"/>
      <c r="BH161" s="198"/>
      <c r="BI161" s="198"/>
      <c r="BJ161" s="198"/>
      <c r="BK161" s="198"/>
      <c r="BL161" s="228"/>
      <c r="BM161" s="123"/>
      <c r="BN161" s="16"/>
      <c r="BO161" s="16"/>
      <c r="BP161" s="123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137"/>
      <c r="CC161" s="66"/>
    </row>
    <row r="162" spans="1:81" ht="9" customHeight="1" thickTop="1">
      <c r="A162" s="66"/>
      <c r="B162" s="124"/>
      <c r="C162" s="124"/>
      <c r="D162" s="124"/>
      <c r="E162" s="124"/>
      <c r="F162" s="124"/>
      <c r="G162" s="124"/>
      <c r="H162" s="3"/>
      <c r="I162" s="3"/>
      <c r="J162" s="3"/>
      <c r="K162" s="3"/>
      <c r="L162" s="163"/>
      <c r="M162" s="182"/>
      <c r="N162" s="182"/>
      <c r="O162" s="183"/>
      <c r="P162" s="137"/>
      <c r="Q162" s="198"/>
      <c r="R162" s="198"/>
      <c r="S162" s="195"/>
      <c r="T162" s="71"/>
      <c r="U162" s="71"/>
      <c r="V162" s="71"/>
      <c r="W162" s="71"/>
      <c r="X162" s="71"/>
      <c r="Y162" s="71"/>
      <c r="Z162" s="66"/>
      <c r="AA162" s="66"/>
      <c r="AB162" s="71"/>
      <c r="AC162" s="71"/>
      <c r="AD162" s="66"/>
      <c r="AE162" s="66"/>
      <c r="AF162" s="66"/>
      <c r="AG162" s="66"/>
      <c r="AH162" s="66"/>
      <c r="AI162" s="137"/>
      <c r="AJ162" s="137"/>
      <c r="AK162" s="137"/>
      <c r="AL162" s="66"/>
      <c r="AM162" s="66"/>
      <c r="AN162" s="66"/>
      <c r="AO162" s="66"/>
      <c r="AP162" s="66"/>
      <c r="AQ162" s="66"/>
      <c r="AR162" s="66"/>
      <c r="AS162" s="137"/>
      <c r="AT162" s="137"/>
      <c r="AU162" s="124"/>
      <c r="AV162" s="124"/>
      <c r="AW162" s="153"/>
      <c r="AX162" s="153"/>
      <c r="AY162" s="153"/>
      <c r="AZ162" s="153"/>
      <c r="BA162" s="3"/>
      <c r="BB162" s="3"/>
      <c r="BC162" s="3"/>
      <c r="BD162" s="199"/>
      <c r="BE162" s="163"/>
      <c r="BF162" s="192">
        <v>10</v>
      </c>
      <c r="BG162" s="232">
        <v>5</v>
      </c>
      <c r="BH162" s="231"/>
      <c r="BI162" s="198"/>
      <c r="BJ162" s="198"/>
      <c r="BK162" s="198"/>
      <c r="BL162" s="228"/>
      <c r="BM162" s="123"/>
      <c r="BN162" s="16"/>
      <c r="BO162" s="16"/>
      <c r="BP162" s="123"/>
      <c r="BQ162" s="136" t="s">
        <v>21</v>
      </c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37"/>
      <c r="CC162" s="66"/>
    </row>
    <row r="163" spans="1:81" ht="9" customHeight="1" thickBot="1">
      <c r="A163" s="66"/>
      <c r="B163" s="122" t="s">
        <v>174</v>
      </c>
      <c r="C163" s="1" t="s">
        <v>176</v>
      </c>
      <c r="D163" s="304" t="s">
        <v>357</v>
      </c>
      <c r="E163" s="305"/>
      <c r="F163" s="305"/>
      <c r="G163" s="306"/>
      <c r="H163" s="167"/>
      <c r="I163" s="166">
        <v>15</v>
      </c>
      <c r="J163" s="166">
        <v>15</v>
      </c>
      <c r="K163" s="168"/>
      <c r="L163" s="3"/>
      <c r="M163" s="16"/>
      <c r="N163" s="16"/>
      <c r="O163" s="137"/>
      <c r="P163" s="123"/>
      <c r="Q163" s="198"/>
      <c r="R163" s="198"/>
      <c r="S163" s="195"/>
      <c r="T163" s="150"/>
      <c r="U163" s="150"/>
      <c r="V163" s="150"/>
      <c r="W163" s="150"/>
      <c r="X163" s="150"/>
      <c r="Y163" s="150"/>
      <c r="Z163" s="66"/>
      <c r="AA163" s="66"/>
      <c r="AB163" s="71"/>
      <c r="AC163" s="71"/>
      <c r="AD163" s="66"/>
      <c r="AE163" s="66"/>
      <c r="AF163" s="66"/>
      <c r="AG163" s="66"/>
      <c r="AH163" s="66"/>
      <c r="AI163" s="137"/>
      <c r="AJ163" s="137"/>
      <c r="AK163" s="137"/>
      <c r="AL163" s="66"/>
      <c r="AM163" s="66"/>
      <c r="AN163" s="66"/>
      <c r="AO163" s="66"/>
      <c r="AP163" s="66"/>
      <c r="AQ163" s="66"/>
      <c r="AR163" s="66"/>
      <c r="AS163" s="137"/>
      <c r="AT163" s="137"/>
      <c r="AU163" s="122" t="s">
        <v>286</v>
      </c>
      <c r="AV163" s="1" t="s">
        <v>277</v>
      </c>
      <c r="AW163" s="304" t="s">
        <v>35</v>
      </c>
      <c r="AX163" s="305"/>
      <c r="AY163" s="305"/>
      <c r="AZ163" s="306"/>
      <c r="BA163" s="171"/>
      <c r="BB163" s="166">
        <v>15</v>
      </c>
      <c r="BC163" s="166">
        <v>15</v>
      </c>
      <c r="BD163" s="168"/>
      <c r="BE163" s="3"/>
      <c r="BF163" s="206"/>
      <c r="BG163" s="206"/>
      <c r="BH163" s="227"/>
      <c r="BI163" s="16"/>
      <c r="BJ163" s="16"/>
      <c r="BK163" s="16"/>
      <c r="BL163" s="213"/>
      <c r="BM163" s="123"/>
      <c r="BN163" s="123"/>
      <c r="BO163" s="123"/>
      <c r="BP163" s="123"/>
      <c r="BQ163" s="298" t="s">
        <v>478</v>
      </c>
      <c r="BR163" s="299"/>
      <c r="BS163" s="299"/>
      <c r="BT163" s="299"/>
      <c r="BU163" s="299"/>
      <c r="BV163" s="299" t="s">
        <v>480</v>
      </c>
      <c r="BW163" s="299"/>
      <c r="BX163" s="299"/>
      <c r="BY163" s="299"/>
      <c r="BZ163" s="299"/>
      <c r="CA163" s="300"/>
      <c r="CB163" s="137"/>
      <c r="CC163" s="66"/>
    </row>
    <row r="164" spans="1:81" ht="9" customHeight="1" thickBot="1" thickTop="1">
      <c r="A164" s="66"/>
      <c r="B164" s="125" t="s">
        <v>175</v>
      </c>
      <c r="C164" s="2" t="s">
        <v>176</v>
      </c>
      <c r="D164" s="307"/>
      <c r="E164" s="308"/>
      <c r="F164" s="308"/>
      <c r="G164" s="309"/>
      <c r="H164" s="3"/>
      <c r="I164" s="3"/>
      <c r="J164" s="3"/>
      <c r="K164" s="3"/>
      <c r="L164" s="3"/>
      <c r="M164" s="3"/>
      <c r="N164" s="3"/>
      <c r="O164" s="151"/>
      <c r="P164" s="152"/>
      <c r="Q164" s="3"/>
      <c r="R164" s="3"/>
      <c r="S164" s="199"/>
      <c r="T164" s="66"/>
      <c r="U164" s="66"/>
      <c r="V164" s="66"/>
      <c r="W164" s="66"/>
      <c r="X164" s="66"/>
      <c r="Y164" s="71"/>
      <c r="Z164" s="71"/>
      <c r="AA164" s="71"/>
      <c r="AB164" s="71"/>
      <c r="AC164" s="71"/>
      <c r="AD164" s="71"/>
      <c r="AE164" s="71"/>
      <c r="AF164" s="66"/>
      <c r="AG164" s="66"/>
      <c r="AH164" s="66"/>
      <c r="AI164" s="137"/>
      <c r="AJ164" s="137"/>
      <c r="AK164" s="137"/>
      <c r="AL164" s="66"/>
      <c r="AM164" s="66"/>
      <c r="AN164" s="66"/>
      <c r="AO164" s="66"/>
      <c r="AP164" s="66"/>
      <c r="AQ164" s="66"/>
      <c r="AR164" s="66"/>
      <c r="AS164" s="137"/>
      <c r="AT164" s="137"/>
      <c r="AU164" s="125" t="s">
        <v>287</v>
      </c>
      <c r="AV164" s="2" t="s">
        <v>277</v>
      </c>
      <c r="AW164" s="307"/>
      <c r="AX164" s="308"/>
      <c r="AY164" s="308"/>
      <c r="AZ164" s="309"/>
      <c r="BA164" s="3"/>
      <c r="BB164" s="3"/>
      <c r="BC164" s="3"/>
      <c r="BD164" s="3"/>
      <c r="BE164" s="16"/>
      <c r="BF164" s="206"/>
      <c r="BG164" s="206"/>
      <c r="BH164" s="227"/>
      <c r="BI164" s="171"/>
      <c r="BJ164" s="171"/>
      <c r="BK164" s="171"/>
      <c r="BL164" s="234"/>
      <c r="BM164" s="152"/>
      <c r="BN164" s="152"/>
      <c r="BO164" s="152"/>
      <c r="BP164" s="152"/>
      <c r="BQ164" s="301" t="s">
        <v>479</v>
      </c>
      <c r="BR164" s="302"/>
      <c r="BS164" s="302"/>
      <c r="BT164" s="302"/>
      <c r="BU164" s="302"/>
      <c r="BV164" s="302" t="s">
        <v>441</v>
      </c>
      <c r="BW164" s="302"/>
      <c r="BX164" s="302"/>
      <c r="BY164" s="302"/>
      <c r="BZ164" s="302"/>
      <c r="CA164" s="303"/>
      <c r="CB164" s="137"/>
      <c r="CC164" s="66"/>
    </row>
    <row r="165" spans="1:81" ht="9" customHeight="1" thickTop="1">
      <c r="A165" s="66"/>
      <c r="B165" s="124"/>
      <c r="C165" s="124"/>
      <c r="D165" s="124"/>
      <c r="E165" s="124"/>
      <c r="F165" s="124"/>
      <c r="G165" s="124"/>
      <c r="H165" s="3"/>
      <c r="I165" s="3"/>
      <c r="J165" s="3"/>
      <c r="K165" s="3"/>
      <c r="L165" s="3"/>
      <c r="M165" s="3"/>
      <c r="N165" s="3"/>
      <c r="O165" s="151"/>
      <c r="P165" s="152"/>
      <c r="Q165" s="3"/>
      <c r="R165" s="3"/>
      <c r="S165" s="40"/>
      <c r="T165" s="196"/>
      <c r="U165" s="235"/>
      <c r="V165" s="235"/>
      <c r="W165" s="236"/>
      <c r="X165" s="66"/>
      <c r="Y165" s="71"/>
      <c r="Z165" s="71"/>
      <c r="AA165" s="71"/>
      <c r="AB165" s="71"/>
      <c r="AC165" s="71"/>
      <c r="AD165" s="71"/>
      <c r="AE165" s="71"/>
      <c r="AF165" s="66"/>
      <c r="AG165" s="66"/>
      <c r="AH165" s="66"/>
      <c r="AI165" s="137"/>
      <c r="AJ165" s="137"/>
      <c r="AK165" s="137"/>
      <c r="AL165" s="66"/>
      <c r="AM165" s="66"/>
      <c r="AN165" s="66"/>
      <c r="AO165" s="66"/>
      <c r="AP165" s="66"/>
      <c r="AQ165" s="66"/>
      <c r="AR165" s="66"/>
      <c r="AS165" s="137"/>
      <c r="AT165" s="137"/>
      <c r="AU165" s="124"/>
      <c r="AV165" s="123"/>
      <c r="AW165" s="153"/>
      <c r="AX165" s="153"/>
      <c r="AY165" s="153"/>
      <c r="AZ165" s="153"/>
      <c r="BA165" s="3"/>
      <c r="BB165" s="3"/>
      <c r="BC165" s="3"/>
      <c r="BD165" s="3"/>
      <c r="BE165" s="16"/>
      <c r="BF165" s="16"/>
      <c r="BG165" s="16"/>
      <c r="BH165" s="228"/>
      <c r="BI165" s="3"/>
      <c r="BJ165" s="3"/>
      <c r="BK165" s="3"/>
      <c r="BL165" s="3"/>
      <c r="BM165" s="152"/>
      <c r="BN165" s="152"/>
      <c r="BO165" s="152"/>
      <c r="BP165" s="152"/>
      <c r="BQ165" s="152"/>
      <c r="BR165" s="152"/>
      <c r="BS165" s="66"/>
      <c r="BT165" s="66"/>
      <c r="BU165" s="71"/>
      <c r="BV165" s="71"/>
      <c r="BW165" s="66"/>
      <c r="BX165" s="66"/>
      <c r="BY165" s="66"/>
      <c r="BZ165" s="66"/>
      <c r="CA165" s="66"/>
      <c r="CB165" s="137"/>
      <c r="CC165" s="66"/>
    </row>
    <row r="166" spans="1:81" ht="9" customHeight="1" thickBot="1">
      <c r="A166" s="66"/>
      <c r="B166" s="122" t="s">
        <v>185</v>
      </c>
      <c r="C166" s="1" t="s">
        <v>187</v>
      </c>
      <c r="D166" s="304" t="s">
        <v>358</v>
      </c>
      <c r="E166" s="305"/>
      <c r="F166" s="305"/>
      <c r="G166" s="306"/>
      <c r="H166" s="3"/>
      <c r="I166" s="3"/>
      <c r="J166" s="3"/>
      <c r="K166" s="3"/>
      <c r="L166" s="3"/>
      <c r="M166" s="3"/>
      <c r="N166" s="3"/>
      <c r="O166" s="151"/>
      <c r="P166" s="152"/>
      <c r="Q166" s="3"/>
      <c r="R166" s="3"/>
      <c r="S166" s="40"/>
      <c r="T166" s="137"/>
      <c r="U166" s="198"/>
      <c r="V166" s="198"/>
      <c r="W166" s="200"/>
      <c r="X166" s="66"/>
      <c r="Y166" s="71"/>
      <c r="Z166" s="71"/>
      <c r="AA166" s="71"/>
      <c r="AB166" s="71"/>
      <c r="AC166" s="71"/>
      <c r="AD166" s="71"/>
      <c r="AE166" s="71"/>
      <c r="AF166" s="66"/>
      <c r="AG166" s="66"/>
      <c r="AH166" s="66"/>
      <c r="AI166" s="137"/>
      <c r="AJ166" s="137"/>
      <c r="AK166" s="137"/>
      <c r="AL166" s="66"/>
      <c r="AM166" s="66"/>
      <c r="AN166" s="66"/>
      <c r="AO166" s="66"/>
      <c r="AP166" s="66"/>
      <c r="AQ166" s="66"/>
      <c r="AR166" s="66"/>
      <c r="AS166" s="137"/>
      <c r="AT166" s="137"/>
      <c r="AU166" s="221" t="s">
        <v>298</v>
      </c>
      <c r="AV166" s="222" t="s">
        <v>193</v>
      </c>
      <c r="AW166" s="310" t="s">
        <v>438</v>
      </c>
      <c r="AX166" s="311"/>
      <c r="AY166" s="311"/>
      <c r="AZ166" s="312"/>
      <c r="BA166" s="171"/>
      <c r="BB166" s="171"/>
      <c r="BC166" s="171"/>
      <c r="BD166" s="171"/>
      <c r="BE166" s="174"/>
      <c r="BF166" s="175">
        <v>15</v>
      </c>
      <c r="BG166" s="175">
        <v>15</v>
      </c>
      <c r="BH166" s="230"/>
      <c r="BI166" s="3"/>
      <c r="BJ166" s="3"/>
      <c r="BK166" s="3"/>
      <c r="BL166" s="3"/>
      <c r="BM166" s="152"/>
      <c r="BN166" s="152"/>
      <c r="BO166" s="152"/>
      <c r="BP166" s="152"/>
      <c r="BQ166" s="152"/>
      <c r="BR166" s="152"/>
      <c r="BS166" s="66"/>
      <c r="BT166" s="66"/>
      <c r="BU166" s="71"/>
      <c r="BV166" s="71"/>
      <c r="BW166" s="66"/>
      <c r="BX166" s="66"/>
      <c r="BY166" s="66"/>
      <c r="BZ166" s="66"/>
      <c r="CA166" s="66"/>
      <c r="CB166" s="66"/>
      <c r="CC166" s="66"/>
    </row>
    <row r="167" spans="1:81" ht="9" customHeight="1" thickTop="1">
      <c r="A167" s="66"/>
      <c r="B167" s="125" t="s">
        <v>186</v>
      </c>
      <c r="C167" s="2" t="s">
        <v>187</v>
      </c>
      <c r="D167" s="307"/>
      <c r="E167" s="308"/>
      <c r="F167" s="308"/>
      <c r="G167" s="309"/>
      <c r="H167" s="160"/>
      <c r="I167" s="161">
        <v>11</v>
      </c>
      <c r="J167" s="161">
        <v>15</v>
      </c>
      <c r="K167" s="162">
        <v>15</v>
      </c>
      <c r="L167" s="3"/>
      <c r="M167" s="16"/>
      <c r="N167" s="16"/>
      <c r="O167" s="137"/>
      <c r="P167" s="137"/>
      <c r="Q167" s="198"/>
      <c r="R167" s="198"/>
      <c r="S167" s="200"/>
      <c r="T167" s="137"/>
      <c r="U167" s="198"/>
      <c r="V167" s="198"/>
      <c r="W167" s="200"/>
      <c r="X167" s="66"/>
      <c r="Y167" s="71"/>
      <c r="Z167" s="71"/>
      <c r="AA167" s="71"/>
      <c r="AB167" s="71"/>
      <c r="AC167" s="71"/>
      <c r="AD167" s="71"/>
      <c r="AE167" s="71"/>
      <c r="AF167" s="66"/>
      <c r="AG167" s="66"/>
      <c r="AH167" s="66"/>
      <c r="AI167" s="137"/>
      <c r="AJ167" s="137"/>
      <c r="AK167" s="137"/>
      <c r="AL167" s="66"/>
      <c r="AM167" s="66"/>
      <c r="AN167" s="66"/>
      <c r="AO167" s="66"/>
      <c r="AP167" s="66"/>
      <c r="AQ167" s="66"/>
      <c r="AR167" s="66"/>
      <c r="AS167" s="137"/>
      <c r="AT167" s="137"/>
      <c r="AU167" s="223" t="s">
        <v>299</v>
      </c>
      <c r="AV167" s="224" t="s">
        <v>193</v>
      </c>
      <c r="AW167" s="313"/>
      <c r="AX167" s="314"/>
      <c r="AY167" s="314"/>
      <c r="AZ167" s="315"/>
      <c r="BA167" s="67"/>
      <c r="BB167" s="67"/>
      <c r="BC167" s="67"/>
      <c r="BD167" s="67"/>
      <c r="BE167" s="67"/>
      <c r="BF167" s="67"/>
      <c r="BG167" s="67"/>
      <c r="BH167" s="3"/>
      <c r="BI167" s="3"/>
      <c r="BJ167" s="3"/>
      <c r="BK167" s="3"/>
      <c r="BL167" s="3"/>
      <c r="BM167" s="152"/>
      <c r="BN167" s="152"/>
      <c r="BO167" s="152"/>
      <c r="BP167" s="152"/>
      <c r="BQ167" s="152"/>
      <c r="BR167" s="152"/>
      <c r="BS167" s="66"/>
      <c r="BT167" s="66"/>
      <c r="BU167" s="71"/>
      <c r="BV167" s="71"/>
      <c r="BW167" s="66"/>
      <c r="BX167" s="66"/>
      <c r="BY167" s="66"/>
      <c r="BZ167" s="66"/>
      <c r="CA167" s="66"/>
      <c r="CB167" s="66"/>
      <c r="CC167" s="66"/>
    </row>
    <row r="168" spans="1:81" ht="9" customHeight="1" thickBot="1">
      <c r="A168" s="66"/>
      <c r="B168" s="124"/>
      <c r="C168" s="124"/>
      <c r="D168" s="124"/>
      <c r="E168" s="124"/>
      <c r="F168" s="124"/>
      <c r="G168" s="124"/>
      <c r="H168" s="3"/>
      <c r="I168" s="3"/>
      <c r="J168" s="3"/>
      <c r="K168" s="3"/>
      <c r="L168" s="178"/>
      <c r="M168" s="179"/>
      <c r="N168" s="179"/>
      <c r="O168" s="179"/>
      <c r="P168" s="137"/>
      <c r="Q168" s="198"/>
      <c r="R168" s="198"/>
      <c r="S168" s="200"/>
      <c r="T168" s="137"/>
      <c r="U168" s="198"/>
      <c r="V168" s="198"/>
      <c r="W168" s="200"/>
      <c r="X168" s="66"/>
      <c r="Y168" s="71"/>
      <c r="Z168" s="71"/>
      <c r="AA168" s="71"/>
      <c r="AB168" s="71"/>
      <c r="AC168" s="71"/>
      <c r="AD168" s="71"/>
      <c r="AE168" s="71"/>
      <c r="AF168" s="66"/>
      <c r="AG168" s="66"/>
      <c r="AH168" s="66"/>
      <c r="AI168" s="137"/>
      <c r="AJ168" s="137"/>
      <c r="AK168" s="137"/>
      <c r="AL168" s="66"/>
      <c r="AM168" s="66"/>
      <c r="AN168" s="66"/>
      <c r="AO168" s="66"/>
      <c r="AP168" s="66"/>
      <c r="AQ168" s="66"/>
      <c r="AR168" s="66"/>
      <c r="AS168" s="137"/>
      <c r="AT168" s="137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7"/>
      <c r="BS168" s="67"/>
      <c r="BT168" s="67"/>
      <c r="BU168" s="67"/>
      <c r="CC168" s="66"/>
    </row>
    <row r="169" spans="1:81" ht="9" customHeight="1" thickTop="1">
      <c r="A169" s="66"/>
      <c r="B169" s="122" t="s">
        <v>191</v>
      </c>
      <c r="C169" s="1" t="s">
        <v>193</v>
      </c>
      <c r="D169" s="304" t="s">
        <v>359</v>
      </c>
      <c r="E169" s="305"/>
      <c r="F169" s="305"/>
      <c r="G169" s="306"/>
      <c r="H169" s="3"/>
      <c r="I169" s="50">
        <v>15</v>
      </c>
      <c r="J169" s="50">
        <v>13</v>
      </c>
      <c r="K169" s="130">
        <v>8</v>
      </c>
      <c r="L169" s="3"/>
      <c r="M169" s="48">
        <v>13</v>
      </c>
      <c r="N169" s="48">
        <v>14</v>
      </c>
      <c r="O169" s="184"/>
      <c r="P169" s="123"/>
      <c r="Q169" s="16"/>
      <c r="R169" s="16"/>
      <c r="S169" s="201"/>
      <c r="T169" s="123"/>
      <c r="U169" s="16"/>
      <c r="V169" s="16"/>
      <c r="W169" s="201"/>
      <c r="X169" s="123"/>
      <c r="Y169" s="123"/>
      <c r="Z169" s="66"/>
      <c r="AA169" s="66"/>
      <c r="AB169" s="71"/>
      <c r="AC169" s="71"/>
      <c r="AD169" s="66"/>
      <c r="AE169" s="66"/>
      <c r="AF169" s="66"/>
      <c r="AG169" s="66"/>
      <c r="AH169" s="66"/>
      <c r="AI169" s="137"/>
      <c r="AJ169" s="66"/>
      <c r="AK169" s="66"/>
      <c r="AL169" s="66"/>
      <c r="AM169" s="66"/>
      <c r="AN169" s="66"/>
      <c r="AO169" s="66"/>
      <c r="AP169" s="66"/>
      <c r="AQ169" s="66"/>
      <c r="AR169" s="66"/>
      <c r="AS169" s="137"/>
      <c r="AT169" s="137"/>
      <c r="AU169" s="338" t="s">
        <v>14</v>
      </c>
      <c r="AV169" s="339"/>
      <c r="AW169" s="342" t="str">
        <f>AU171</f>
        <v>鈴木玉姫</v>
      </c>
      <c r="AX169" s="333"/>
      <c r="AY169" s="333"/>
      <c r="AZ169" s="343"/>
      <c r="BA169" s="332" t="str">
        <f>AU174</f>
        <v>渡辺奈美</v>
      </c>
      <c r="BB169" s="333"/>
      <c r="BC169" s="333"/>
      <c r="BD169" s="343"/>
      <c r="BE169" s="332" t="str">
        <f>AU177</f>
        <v>北岡美津子</v>
      </c>
      <c r="BF169" s="333"/>
      <c r="BG169" s="333"/>
      <c r="BH169" s="343"/>
      <c r="BI169" s="332" t="str">
        <f>AU180</f>
        <v>石川美香</v>
      </c>
      <c r="BJ169" s="333"/>
      <c r="BK169" s="333"/>
      <c r="BL169" s="343"/>
      <c r="BM169" s="332" t="str">
        <f>AU183</f>
        <v>好井彩子</v>
      </c>
      <c r="BN169" s="333"/>
      <c r="BO169" s="333"/>
      <c r="BP169" s="343"/>
      <c r="BQ169" s="335" t="s">
        <v>39</v>
      </c>
      <c r="BR169" s="336"/>
      <c r="BS169" s="336"/>
      <c r="BT169" s="337"/>
      <c r="BU169" s="71"/>
      <c r="BV169" s="440" t="s">
        <v>66</v>
      </c>
      <c r="BW169" s="441"/>
      <c r="BX169" s="316" t="s">
        <v>67</v>
      </c>
      <c r="BY169" s="390"/>
      <c r="BZ169" s="317"/>
      <c r="CA169" s="391" t="s">
        <v>68</v>
      </c>
      <c r="CB169" s="392"/>
      <c r="CC169" s="393"/>
    </row>
    <row r="170" spans="1:81" ht="9" customHeight="1" thickBot="1">
      <c r="A170" s="66"/>
      <c r="B170" s="125" t="s">
        <v>192</v>
      </c>
      <c r="C170" s="2" t="s">
        <v>193</v>
      </c>
      <c r="D170" s="307"/>
      <c r="E170" s="308"/>
      <c r="F170" s="308"/>
      <c r="G170" s="309"/>
      <c r="H170" s="39"/>
      <c r="I170" s="39"/>
      <c r="J170" s="39"/>
      <c r="K170" s="39"/>
      <c r="L170" s="16"/>
      <c r="M170" s="147"/>
      <c r="N170" s="147"/>
      <c r="O170" s="148"/>
      <c r="P170" s="177"/>
      <c r="Q170" s="166">
        <v>9</v>
      </c>
      <c r="R170" s="166">
        <v>12</v>
      </c>
      <c r="S170" s="202"/>
      <c r="T170" s="152"/>
      <c r="U170" s="3"/>
      <c r="V170" s="3"/>
      <c r="W170" s="40"/>
      <c r="X170" s="152"/>
      <c r="Y170" s="152"/>
      <c r="Z170" s="66"/>
      <c r="AA170" s="66"/>
      <c r="AB170" s="71"/>
      <c r="AC170" s="71"/>
      <c r="AD170" s="66"/>
      <c r="AE170" s="66"/>
      <c r="AF170" s="66"/>
      <c r="AG170" s="66"/>
      <c r="AH170" s="66"/>
      <c r="AI170" s="137"/>
      <c r="AJ170" s="66"/>
      <c r="AK170" s="66"/>
      <c r="AL170" s="66"/>
      <c r="AM170" s="66"/>
      <c r="AN170" s="66"/>
      <c r="AO170" s="66"/>
      <c r="AP170" s="66"/>
      <c r="AQ170" s="66"/>
      <c r="AR170" s="66"/>
      <c r="AS170" s="137"/>
      <c r="AT170" s="137"/>
      <c r="AU170" s="340"/>
      <c r="AV170" s="341"/>
      <c r="AW170" s="344" t="str">
        <f>AU172</f>
        <v>脇真紀子</v>
      </c>
      <c r="AX170" s="327"/>
      <c r="AY170" s="327"/>
      <c r="AZ170" s="345"/>
      <c r="BA170" s="326" t="str">
        <f>AU175</f>
        <v>山内紫央里</v>
      </c>
      <c r="BB170" s="327"/>
      <c r="BC170" s="327"/>
      <c r="BD170" s="345"/>
      <c r="BE170" s="326" t="str">
        <f>AU178</f>
        <v>伊藤百合子</v>
      </c>
      <c r="BF170" s="327"/>
      <c r="BG170" s="327"/>
      <c r="BH170" s="345"/>
      <c r="BI170" s="326" t="str">
        <f>AU181</f>
        <v>畑中有里</v>
      </c>
      <c r="BJ170" s="327"/>
      <c r="BK170" s="327"/>
      <c r="BL170" s="345"/>
      <c r="BM170" s="326" t="str">
        <f>AU184</f>
        <v>高橋朝花</v>
      </c>
      <c r="BN170" s="327"/>
      <c r="BO170" s="327"/>
      <c r="BP170" s="345"/>
      <c r="BQ170" s="329" t="s">
        <v>40</v>
      </c>
      <c r="BR170" s="330"/>
      <c r="BS170" s="330"/>
      <c r="BT170" s="331"/>
      <c r="BU170" s="71"/>
      <c r="BV170" s="80" t="s">
        <v>69</v>
      </c>
      <c r="BW170" s="81" t="s">
        <v>70</v>
      </c>
      <c r="BX170" s="80" t="s">
        <v>344</v>
      </c>
      <c r="BY170" s="81" t="s">
        <v>71</v>
      </c>
      <c r="BZ170" s="82" t="s">
        <v>72</v>
      </c>
      <c r="CA170" s="81" t="s">
        <v>345</v>
      </c>
      <c r="CB170" s="81" t="s">
        <v>71</v>
      </c>
      <c r="CC170" s="82" t="s">
        <v>72</v>
      </c>
    </row>
    <row r="171" spans="1:81" ht="9" customHeight="1" thickTop="1">
      <c r="A171" s="66"/>
      <c r="B171" s="124"/>
      <c r="C171" s="124"/>
      <c r="D171" s="124"/>
      <c r="E171" s="124"/>
      <c r="F171" s="124"/>
      <c r="G171" s="124"/>
      <c r="H171" s="3"/>
      <c r="I171" s="3"/>
      <c r="J171" s="3"/>
      <c r="K171" s="3"/>
      <c r="L171" s="16"/>
      <c r="M171" s="16"/>
      <c r="N171" s="16"/>
      <c r="O171" s="173"/>
      <c r="P171" s="152"/>
      <c r="Q171" s="3"/>
      <c r="R171" s="3"/>
      <c r="S171" s="3"/>
      <c r="T171" s="152"/>
      <c r="U171" s="3"/>
      <c r="V171" s="3"/>
      <c r="W171" s="40"/>
      <c r="X171" s="152"/>
      <c r="Y171" s="152"/>
      <c r="Z171" s="66"/>
      <c r="AA171" s="66"/>
      <c r="AB171" s="71"/>
      <c r="AC171" s="71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137"/>
      <c r="AT171" s="137"/>
      <c r="AU171" s="4" t="s">
        <v>275</v>
      </c>
      <c r="AV171" s="5" t="s">
        <v>350</v>
      </c>
      <c r="AW171" s="251"/>
      <c r="AX171" s="225"/>
      <c r="AY171" s="225"/>
      <c r="AZ171" s="320"/>
      <c r="BA171" s="6">
        <v>15</v>
      </c>
      <c r="BB171" s="52" t="str">
        <f>IF(BA171="","","-")</f>
        <v>-</v>
      </c>
      <c r="BC171" s="56">
        <v>13</v>
      </c>
      <c r="BD171" s="323" t="str">
        <f>IF(BA171&lt;&gt;"",IF(BA171&gt;BC171,IF(BA172&gt;BC172,"○",IF(BA173&gt;BC173,"○","×")),IF(BA172&gt;BC172,IF(BA173&gt;BC173,"○","×"),"×")),"")</f>
        <v>○</v>
      </c>
      <c r="BE171" s="6">
        <v>15</v>
      </c>
      <c r="BF171" s="53" t="str">
        <f aca="true" t="shared" si="46" ref="BF171:BF176">IF(BE171="","","-")</f>
        <v>-</v>
      </c>
      <c r="BG171" s="286">
        <v>8</v>
      </c>
      <c r="BH171" s="323" t="str">
        <f>IF(BE171&lt;&gt;"",IF(BE171&gt;BG171,IF(BE172&gt;BG172,"○",IF(BE173&gt;BG173,"○","×")),IF(BE172&gt;BG172,IF(BE173&gt;BG173,"○","×"),"×")),"")</f>
        <v>○</v>
      </c>
      <c r="BI171" s="6">
        <v>11</v>
      </c>
      <c r="BJ171" s="53" t="str">
        <f aca="true" t="shared" si="47" ref="BJ171:BJ179">IF(BI171="","","-")</f>
        <v>-</v>
      </c>
      <c r="BK171" s="286">
        <v>15</v>
      </c>
      <c r="BL171" s="323" t="str">
        <f>IF(BI171&lt;&gt;"",IF(BI171&gt;BK171,IF(BI172&gt;BK172,"○",IF(BI173&gt;BK173,"○","×")),IF(BI172&gt;BK172,IF(BI173&gt;BK173,"○","×"),"×")),"")</f>
        <v>×</v>
      </c>
      <c r="BM171" s="6">
        <v>15</v>
      </c>
      <c r="BN171" s="53" t="str">
        <f aca="true" t="shared" si="48" ref="BN171:BN182">IF(BM171="","","-")</f>
        <v>-</v>
      </c>
      <c r="BO171" s="286">
        <v>10</v>
      </c>
      <c r="BP171" s="369" t="str">
        <f>IF(BM171&lt;&gt;"",IF(BM171&gt;BO171,IF(BM172&gt;BO172,"○",IF(BM173&gt;BO173,"○","×")),IF(BM172&gt;BO172,IF(BM173&gt;BO173,"○","×"),"×")),"")</f>
        <v>○</v>
      </c>
      <c r="BQ171" s="442" t="s">
        <v>431</v>
      </c>
      <c r="BR171" s="443"/>
      <c r="BS171" s="443"/>
      <c r="BT171" s="444"/>
      <c r="BU171" s="71"/>
      <c r="BV171" s="91"/>
      <c r="BW171" s="92"/>
      <c r="BX171" s="138"/>
      <c r="BY171" s="139"/>
      <c r="BZ171" s="94"/>
      <c r="CA171" s="92"/>
      <c r="CB171" s="92"/>
      <c r="CC171" s="94"/>
    </row>
    <row r="172" spans="1:81" ht="9" customHeight="1" thickBot="1">
      <c r="A172" s="66"/>
      <c r="B172" s="122" t="s">
        <v>172</v>
      </c>
      <c r="C172" s="1" t="s">
        <v>58</v>
      </c>
      <c r="D172" s="304" t="s">
        <v>384</v>
      </c>
      <c r="E172" s="305"/>
      <c r="F172" s="305"/>
      <c r="G172" s="306"/>
      <c r="H172" s="172"/>
      <c r="I172" s="171"/>
      <c r="J172" s="171"/>
      <c r="K172" s="171"/>
      <c r="L172" s="174"/>
      <c r="M172" s="175">
        <v>15</v>
      </c>
      <c r="N172" s="175">
        <v>16</v>
      </c>
      <c r="O172" s="176"/>
      <c r="P172" s="152"/>
      <c r="Q172" s="3"/>
      <c r="R172" s="3"/>
      <c r="S172" s="3"/>
      <c r="T172" s="152"/>
      <c r="U172" s="3"/>
      <c r="V172" s="3"/>
      <c r="W172" s="40"/>
      <c r="X172" s="152"/>
      <c r="Y172" s="152"/>
      <c r="Z172" s="66"/>
      <c r="AA172" s="66"/>
      <c r="AB172" s="124" t="s">
        <v>22</v>
      </c>
      <c r="AC172" s="66"/>
      <c r="AD172" s="66"/>
      <c r="AE172" s="66"/>
      <c r="AF172" s="71"/>
      <c r="AG172" s="71"/>
      <c r="AH172" s="71"/>
      <c r="AI172" s="71"/>
      <c r="AJ172" s="71"/>
      <c r="AK172" s="71"/>
      <c r="AL172" s="71"/>
      <c r="AM172" s="66"/>
      <c r="AN172" s="66"/>
      <c r="AO172" s="66"/>
      <c r="AP172" s="66"/>
      <c r="AQ172" s="66"/>
      <c r="AR172" s="66"/>
      <c r="AS172" s="137"/>
      <c r="AT172" s="137"/>
      <c r="AU172" s="4" t="s">
        <v>276</v>
      </c>
      <c r="AV172" s="5" t="s">
        <v>339</v>
      </c>
      <c r="AW172" s="321"/>
      <c r="AX172" s="268"/>
      <c r="AY172" s="268"/>
      <c r="AZ172" s="269"/>
      <c r="BA172" s="6">
        <v>15</v>
      </c>
      <c r="BB172" s="52" t="str">
        <f>IF(BA172="","","-")</f>
        <v>-</v>
      </c>
      <c r="BC172" s="288">
        <v>12</v>
      </c>
      <c r="BD172" s="324"/>
      <c r="BE172" s="6">
        <v>15</v>
      </c>
      <c r="BF172" s="52" t="str">
        <f t="shared" si="46"/>
        <v>-</v>
      </c>
      <c r="BG172" s="56">
        <v>9</v>
      </c>
      <c r="BH172" s="324"/>
      <c r="BI172" s="6">
        <v>15</v>
      </c>
      <c r="BJ172" s="52" t="str">
        <f t="shared" si="47"/>
        <v>-</v>
      </c>
      <c r="BK172" s="56">
        <v>13</v>
      </c>
      <c r="BL172" s="324"/>
      <c r="BM172" s="6">
        <v>15</v>
      </c>
      <c r="BN172" s="52" t="str">
        <f t="shared" si="48"/>
        <v>-</v>
      </c>
      <c r="BO172" s="56">
        <v>12</v>
      </c>
      <c r="BP172" s="351"/>
      <c r="BQ172" s="374"/>
      <c r="BR172" s="375"/>
      <c r="BS172" s="375"/>
      <c r="BT172" s="376"/>
      <c r="BU172" s="71"/>
      <c r="BV172" s="91">
        <f>COUNTIF(AW171:BP173,"○")</f>
        <v>3</v>
      </c>
      <c r="BW172" s="92">
        <f>COUNTIF(AW171:BP173,"×")</f>
        <v>1</v>
      </c>
      <c r="BX172" s="138">
        <f>(IF((AW171&gt;AY171),1,0))+(IF((AW172&gt;AY172),1,0))+(IF((AW173&gt;AY173),1,0))+(IF((BA171&gt;BC171),1,0))+(IF((BA172&gt;BC172),1,0))+(IF((BA173&gt;BC173),1,0))+(IF((BE171&gt;BG171),1,0))+(IF((BE172&gt;BG172),1,0))+(IF((BE173&gt;BG173),1,0))+(IF((BI171&gt;BK171),1,0))+(IF((BI172&gt;BK172),1,0))+(IF((BI173&gt;BK173),1,0))+(IF((BM171&gt;BO171),1,0))+(IF((BM172&gt;BO172),1,0))+(IF((BM173&gt;BO173),1,0))</f>
        <v>7</v>
      </c>
      <c r="BY172" s="139">
        <f>(IF((AW171&lt;AY171),1,0))+(IF((AW172&lt;AY172),1,0))+(IF((AW173&lt;AY173),1,0))+(IF((BA171&lt;BC171),1,0))+(IF((BA172&lt;BC172),1,0))+(IF((BA173&lt;BC173),1,0))+(IF((BE171&lt;BG171),1,0))+(IF((BE172&lt;BG172),1,0))+(IF((BE173&lt;BG173),1,0))+(IF((BI171&lt;BK171),1,0))+(IF((BI172&lt;BK172),1,0))+(IF((BI173&lt;BK173),1,0))+(IF((BM171&lt;BO171),1,0))+(IF((BM172&lt;BO172),1,0))+(IF((BM173&lt;BO173),1,0))</f>
        <v>2</v>
      </c>
      <c r="BZ172" s="140">
        <f>BX172-BY172</f>
        <v>5</v>
      </c>
      <c r="CA172" s="92">
        <f>SUM(AW171:AW173,BA171:BA173,BE171:BE173,BI171:BI173,BM171:BM173)</f>
        <v>121</v>
      </c>
      <c r="CB172" s="92">
        <f>SUM(AY171:AY173,BC171:BC173,BG171:BG173,BK171:BK173,BO171:BO173)</f>
        <v>107</v>
      </c>
      <c r="CC172" s="94">
        <f>CA172-CB172</f>
        <v>14</v>
      </c>
    </row>
    <row r="173" spans="1:81" ht="9" customHeight="1" thickBot="1" thickTop="1">
      <c r="A173" s="66"/>
      <c r="B173" s="125" t="s">
        <v>173</v>
      </c>
      <c r="C173" s="2" t="s">
        <v>58</v>
      </c>
      <c r="D173" s="307"/>
      <c r="E173" s="308"/>
      <c r="F173" s="308"/>
      <c r="G173" s="309"/>
      <c r="H173" s="67"/>
      <c r="I173" s="67"/>
      <c r="J173" s="67"/>
      <c r="K173" s="67"/>
      <c r="L173" s="67"/>
      <c r="M173" s="67"/>
      <c r="N173" s="67"/>
      <c r="O173" s="152"/>
      <c r="P173" s="152"/>
      <c r="Q173" s="3"/>
      <c r="R173" s="3"/>
      <c r="S173" s="3"/>
      <c r="T173" s="152"/>
      <c r="U173" s="3"/>
      <c r="V173" s="3"/>
      <c r="W173" s="40"/>
      <c r="X173" s="181">
        <v>15</v>
      </c>
      <c r="Y173" s="49">
        <v>10</v>
      </c>
      <c r="Z173" s="49">
        <v>10</v>
      </c>
      <c r="AA173" s="124"/>
      <c r="AB173" s="298" t="s">
        <v>412</v>
      </c>
      <c r="AC173" s="299"/>
      <c r="AD173" s="299"/>
      <c r="AE173" s="299"/>
      <c r="AF173" s="299"/>
      <c r="AG173" s="299" t="s">
        <v>405</v>
      </c>
      <c r="AH173" s="299"/>
      <c r="AI173" s="299"/>
      <c r="AJ173" s="299"/>
      <c r="AK173" s="299"/>
      <c r="AL173" s="300"/>
      <c r="AM173" s="66"/>
      <c r="AN173" s="66"/>
      <c r="AO173" s="66"/>
      <c r="AP173" s="66"/>
      <c r="AQ173" s="66"/>
      <c r="AR173" s="66"/>
      <c r="AS173" s="137"/>
      <c r="AT173" s="137"/>
      <c r="AU173" s="9"/>
      <c r="AV173" s="10" t="s">
        <v>194</v>
      </c>
      <c r="AW173" s="322"/>
      <c r="AX173" s="271"/>
      <c r="AY173" s="271"/>
      <c r="AZ173" s="272"/>
      <c r="BA173" s="12"/>
      <c r="BB173" s="52">
        <f>IF(BA173="","","-")</f>
      </c>
      <c r="BC173" s="59"/>
      <c r="BD173" s="325"/>
      <c r="BE173" s="12"/>
      <c r="BF173" s="54">
        <f t="shared" si="46"/>
      </c>
      <c r="BG173" s="59"/>
      <c r="BH173" s="324"/>
      <c r="BI173" s="6">
        <v>5</v>
      </c>
      <c r="BJ173" s="52" t="str">
        <f t="shared" si="47"/>
        <v>-</v>
      </c>
      <c r="BK173" s="56">
        <v>15</v>
      </c>
      <c r="BL173" s="324"/>
      <c r="BM173" s="6"/>
      <c r="BN173" s="52">
        <f t="shared" si="48"/>
      </c>
      <c r="BO173" s="56"/>
      <c r="BP173" s="351"/>
      <c r="BQ173" s="42">
        <f>BV172</f>
        <v>3</v>
      </c>
      <c r="BR173" s="43" t="s">
        <v>343</v>
      </c>
      <c r="BS173" s="43">
        <f>BW172</f>
        <v>1</v>
      </c>
      <c r="BT173" s="44" t="s">
        <v>70</v>
      </c>
      <c r="BU173" s="71"/>
      <c r="BV173" s="91"/>
      <c r="BW173" s="92"/>
      <c r="BX173" s="138"/>
      <c r="BY173" s="139"/>
      <c r="BZ173" s="94"/>
      <c r="CA173" s="92"/>
      <c r="CB173" s="92"/>
      <c r="CC173" s="94"/>
    </row>
    <row r="174" spans="1:81" ht="9" customHeight="1" thickTop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70"/>
      <c r="R174" s="70"/>
      <c r="S174" s="70"/>
      <c r="T174" s="137"/>
      <c r="U174" s="198"/>
      <c r="V174" s="198"/>
      <c r="W174" s="198"/>
      <c r="X174" s="219">
        <v>12</v>
      </c>
      <c r="Y174" s="161">
        <v>15</v>
      </c>
      <c r="Z174" s="161">
        <v>15</v>
      </c>
      <c r="AA174" s="212"/>
      <c r="AB174" s="301" t="s">
        <v>413</v>
      </c>
      <c r="AC174" s="302"/>
      <c r="AD174" s="302"/>
      <c r="AE174" s="302"/>
      <c r="AF174" s="302"/>
      <c r="AG174" s="302" t="s">
        <v>415</v>
      </c>
      <c r="AH174" s="302"/>
      <c r="AI174" s="302"/>
      <c r="AJ174" s="302"/>
      <c r="AK174" s="302"/>
      <c r="AL174" s="303"/>
      <c r="AM174" s="66"/>
      <c r="AN174" s="66"/>
      <c r="AO174" s="66"/>
      <c r="AP174" s="66"/>
      <c r="AQ174" s="66"/>
      <c r="AR174" s="66"/>
      <c r="AS174" s="137"/>
      <c r="AT174" s="137"/>
      <c r="AU174" s="4" t="s">
        <v>278</v>
      </c>
      <c r="AV174" s="14" t="s">
        <v>61</v>
      </c>
      <c r="AW174" s="55">
        <f>IF(BC171="","",BC171)</f>
        <v>13</v>
      </c>
      <c r="AX174" s="52" t="str">
        <f>IF(AW174="","","-")</f>
        <v>-</v>
      </c>
      <c r="AY174" s="56">
        <f>IF(BA171="","",BA171)</f>
        <v>15</v>
      </c>
      <c r="AZ174" s="318" t="str">
        <f>IF(BD171="","",IF(BD171="○","×",IF(BD171="×","○")))</f>
        <v>×</v>
      </c>
      <c r="BA174" s="284"/>
      <c r="BB174" s="276"/>
      <c r="BC174" s="276"/>
      <c r="BD174" s="266"/>
      <c r="BE174" s="6">
        <v>15</v>
      </c>
      <c r="BF174" s="52" t="str">
        <f t="shared" si="46"/>
        <v>-</v>
      </c>
      <c r="BG174" s="56">
        <v>9</v>
      </c>
      <c r="BH174" s="368" t="str">
        <f>IF(BE174&lt;&gt;"",IF(BE174&gt;BG174,IF(BE175&gt;BG175,"○",IF(BE176&gt;BG176,"○","×")),IF(BE175&gt;BG175,IF(BE176&gt;BG176,"○","×"),"×")),"")</f>
        <v>○</v>
      </c>
      <c r="BI174" s="35">
        <v>18</v>
      </c>
      <c r="BJ174" s="57" t="str">
        <f t="shared" si="47"/>
        <v>-</v>
      </c>
      <c r="BK174" s="61">
        <v>16</v>
      </c>
      <c r="BL174" s="368" t="str">
        <f>IF(BI174&lt;&gt;"",IF(BI174&gt;BK174,IF(BI175&gt;BK175,"○",IF(BI176&gt;BK176,"○","×")),IF(BI175&gt;BK175,IF(BI176&gt;BK176,"○","×"),"×")),"")</f>
        <v>○</v>
      </c>
      <c r="BM174" s="35">
        <v>19</v>
      </c>
      <c r="BN174" s="57" t="str">
        <f t="shared" si="48"/>
        <v>-</v>
      </c>
      <c r="BO174" s="61">
        <v>17</v>
      </c>
      <c r="BP174" s="353" t="str">
        <f>IF(BM174&lt;&gt;"",IF(BM174&gt;BO174,IF(BM175&gt;BO175,"○",IF(BM176&gt;BO176,"○","×")),IF(BM175&gt;BO175,IF(BM176&gt;BO176,"○","×"),"×")),"")</f>
        <v>○</v>
      </c>
      <c r="BQ174" s="371" t="s">
        <v>433</v>
      </c>
      <c r="BR174" s="372"/>
      <c r="BS174" s="372"/>
      <c r="BT174" s="373"/>
      <c r="BU174" s="71"/>
      <c r="BV174" s="106"/>
      <c r="BW174" s="107"/>
      <c r="BX174" s="141"/>
      <c r="BY174" s="142"/>
      <c r="BZ174" s="108"/>
      <c r="CA174" s="107"/>
      <c r="CB174" s="107"/>
      <c r="CC174" s="108"/>
    </row>
    <row r="175" spans="1:81" ht="9" customHeight="1" thickBot="1">
      <c r="A175" s="66"/>
      <c r="B175" s="221" t="s">
        <v>210</v>
      </c>
      <c r="C175" s="222" t="s">
        <v>54</v>
      </c>
      <c r="D175" s="310" t="s">
        <v>377</v>
      </c>
      <c r="E175" s="311"/>
      <c r="F175" s="311"/>
      <c r="G175" s="312"/>
      <c r="H175" s="67"/>
      <c r="I175" s="67"/>
      <c r="J175" s="67"/>
      <c r="K175" s="67"/>
      <c r="L175" s="145"/>
      <c r="M175" s="145"/>
      <c r="N175" s="145"/>
      <c r="O175" s="145"/>
      <c r="P175" s="145"/>
      <c r="Q175" s="187"/>
      <c r="R175" s="187"/>
      <c r="S175" s="187"/>
      <c r="T175" s="137"/>
      <c r="U175" s="198"/>
      <c r="V175" s="198"/>
      <c r="W175" s="198"/>
      <c r="X175" s="169"/>
      <c r="Y175" s="3"/>
      <c r="Z175" s="3"/>
      <c r="AA175" s="123"/>
      <c r="AB175" s="133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66"/>
      <c r="AN175" s="66"/>
      <c r="AO175" s="66"/>
      <c r="AP175" s="66"/>
      <c r="AQ175" s="66"/>
      <c r="AR175" s="66"/>
      <c r="AS175" s="137"/>
      <c r="AT175" s="137"/>
      <c r="AU175" s="4" t="s">
        <v>279</v>
      </c>
      <c r="AV175" s="5" t="s">
        <v>61</v>
      </c>
      <c r="AW175" s="55">
        <f>IF(BC172="","",BC172)</f>
        <v>12</v>
      </c>
      <c r="AX175" s="52" t="str">
        <f>IF(AW175="","","-")</f>
        <v>-</v>
      </c>
      <c r="AY175" s="56">
        <f>IF(BA172="","",BA172)</f>
        <v>15</v>
      </c>
      <c r="AZ175" s="319" t="str">
        <f>IF(BB172="","",BB172)</f>
        <v>-</v>
      </c>
      <c r="BA175" s="267"/>
      <c r="BB175" s="268"/>
      <c r="BC175" s="268"/>
      <c r="BD175" s="269"/>
      <c r="BE175" s="6">
        <v>15</v>
      </c>
      <c r="BF175" s="52" t="str">
        <f t="shared" si="46"/>
        <v>-</v>
      </c>
      <c r="BG175" s="56">
        <v>8</v>
      </c>
      <c r="BH175" s="324"/>
      <c r="BI175" s="6">
        <v>12</v>
      </c>
      <c r="BJ175" s="52" t="str">
        <f t="shared" si="47"/>
        <v>-</v>
      </c>
      <c r="BK175" s="56">
        <v>15</v>
      </c>
      <c r="BL175" s="324"/>
      <c r="BM175" s="6">
        <v>13</v>
      </c>
      <c r="BN175" s="52" t="str">
        <f t="shared" si="48"/>
        <v>-</v>
      </c>
      <c r="BO175" s="56">
        <v>15</v>
      </c>
      <c r="BP175" s="351"/>
      <c r="BQ175" s="374"/>
      <c r="BR175" s="375"/>
      <c r="BS175" s="375"/>
      <c r="BT175" s="376"/>
      <c r="BU175" s="71"/>
      <c r="BV175" s="91">
        <f>COUNTIF(AW174:BP176,"○")</f>
        <v>3</v>
      </c>
      <c r="BW175" s="92">
        <f>COUNTIF(AW174:BP176,"×")</f>
        <v>1</v>
      </c>
      <c r="BX175" s="138">
        <f>(IF((AW174&gt;AY174),1,0))+(IF((AW175&gt;AY175),1,0))+(IF((AW176&gt;AY176),1,0))+(IF((BA174&gt;BC174),1,0))+(IF((BA175&gt;BC175),1,0))+(IF((BA176&gt;BC176),1,0))+(IF((BE174&gt;BG174),1,0))+(IF((BE175&gt;BG175),1,0))+(IF((BE176&gt;BG176),1,0))+(IF((BI174&gt;BK174),1,0))+(IF((BI175&gt;BK175),1,0))+(IF((BI176&gt;BK176),1,0))+(IF((BM174&gt;BO174),1,0))+(IF((BM175&gt;BO175),1,0))+(IF((BM176&gt;BO176),1,0))</f>
        <v>6</v>
      </c>
      <c r="BY175" s="139">
        <f>(IF((AW174&lt;AY174),1,0))+(IF((AW175&lt;AY175),1,0))+(IF((AW176&lt;AY176),1,0))+(IF((BA174&lt;BC174),1,0))+(IF((BA175&lt;BC175),1,0))+(IF((BA176&lt;BC176),1,0))+(IF((BE174&lt;BG174),1,0))+(IF((BE175&lt;BG175),1,0))+(IF((BE176&lt;BG176),1,0))+(IF((BI174&lt;BK174),1,0))+(IF((BI175&lt;BK175),1,0))+(IF((BI176&lt;BK176),1,0))+(IF((BM174&lt;BO174),1,0))+(IF((BM175&lt;BO175),1,0))+(IF((BM176&lt;BO176),1,0))</f>
        <v>4</v>
      </c>
      <c r="BZ175" s="140">
        <f>BX175-BY175</f>
        <v>2</v>
      </c>
      <c r="CA175" s="92">
        <f>SUM(AW174:AW176,BA174:BA176,BE174:BE176,BI174:BI176,BM174:BM176)</f>
        <v>148</v>
      </c>
      <c r="CB175" s="92">
        <f>SUM(AY174:AY176,BC174:BC176,BG174:BG176,BK174:BK176,BO174:BO176)</f>
        <v>136</v>
      </c>
      <c r="CC175" s="94">
        <f>CA175-CB175</f>
        <v>12</v>
      </c>
    </row>
    <row r="176" spans="1:81" ht="9" customHeight="1" thickTop="1">
      <c r="A176" s="66"/>
      <c r="B176" s="223" t="s">
        <v>411</v>
      </c>
      <c r="C176" s="224" t="s">
        <v>414</v>
      </c>
      <c r="D176" s="313"/>
      <c r="E176" s="314"/>
      <c r="F176" s="314"/>
      <c r="G176" s="315"/>
      <c r="H176" s="191"/>
      <c r="I176" s="191"/>
      <c r="J176" s="191"/>
      <c r="K176" s="191"/>
      <c r="L176" s="203"/>
      <c r="M176" s="192">
        <v>15</v>
      </c>
      <c r="N176" s="192">
        <v>15</v>
      </c>
      <c r="O176" s="193"/>
      <c r="P176" s="187"/>
      <c r="Q176" s="187"/>
      <c r="R176" s="187"/>
      <c r="S176" s="187"/>
      <c r="T176" s="198"/>
      <c r="U176" s="198"/>
      <c r="V176" s="198"/>
      <c r="W176" s="198"/>
      <c r="X176" s="169"/>
      <c r="Y176" s="16"/>
      <c r="Z176" s="16"/>
      <c r="AA176" s="123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137"/>
      <c r="AT176" s="137"/>
      <c r="AU176" s="9"/>
      <c r="AV176" s="20" t="s">
        <v>127</v>
      </c>
      <c r="AW176" s="58">
        <f>IF(BC173="","",BC173)</f>
      </c>
      <c r="AX176" s="52">
        <f>IF(AW176="","","-")</f>
      </c>
      <c r="AY176" s="59">
        <f>IF(BA173="","",BA173)</f>
      </c>
      <c r="AZ176" s="283">
        <f>IF(BB173="","",BB173)</f>
      </c>
      <c r="BA176" s="270"/>
      <c r="BB176" s="271"/>
      <c r="BC176" s="271"/>
      <c r="BD176" s="272"/>
      <c r="BE176" s="12"/>
      <c r="BF176" s="52">
        <f t="shared" si="46"/>
      </c>
      <c r="BG176" s="59"/>
      <c r="BH176" s="325"/>
      <c r="BI176" s="12">
        <v>16</v>
      </c>
      <c r="BJ176" s="54" t="str">
        <f t="shared" si="47"/>
        <v>-</v>
      </c>
      <c r="BK176" s="59">
        <v>14</v>
      </c>
      <c r="BL176" s="325"/>
      <c r="BM176" s="12">
        <v>15</v>
      </c>
      <c r="BN176" s="54" t="str">
        <f t="shared" si="48"/>
        <v>-</v>
      </c>
      <c r="BO176" s="59">
        <v>12</v>
      </c>
      <c r="BP176" s="351"/>
      <c r="BQ176" s="42">
        <f>BV175</f>
        <v>3</v>
      </c>
      <c r="BR176" s="43" t="s">
        <v>343</v>
      </c>
      <c r="BS176" s="43">
        <f>BW175</f>
        <v>1</v>
      </c>
      <c r="BT176" s="44" t="s">
        <v>70</v>
      </c>
      <c r="BU176" s="71"/>
      <c r="BV176" s="114"/>
      <c r="BW176" s="115"/>
      <c r="BX176" s="143"/>
      <c r="BY176" s="144"/>
      <c r="BZ176" s="119"/>
      <c r="CA176" s="115"/>
      <c r="CB176" s="115"/>
      <c r="CC176" s="119"/>
    </row>
    <row r="177" spans="1:81" ht="9" customHeight="1" thickBot="1">
      <c r="A177" s="66"/>
      <c r="B177" s="124"/>
      <c r="C177" s="124"/>
      <c r="D177" s="124"/>
      <c r="E177" s="124"/>
      <c r="F177" s="124"/>
      <c r="G177" s="124"/>
      <c r="H177" s="3"/>
      <c r="I177" s="3"/>
      <c r="J177" s="3"/>
      <c r="K177" s="3"/>
      <c r="L177" s="147"/>
      <c r="M177" s="206"/>
      <c r="N177" s="206"/>
      <c r="O177" s="206"/>
      <c r="P177" s="207"/>
      <c r="Q177" s="205"/>
      <c r="R177" s="205"/>
      <c r="S177" s="205"/>
      <c r="T177" s="198"/>
      <c r="U177" s="198"/>
      <c r="V177" s="198"/>
      <c r="W177" s="198"/>
      <c r="X177" s="169"/>
      <c r="Y177" s="16"/>
      <c r="Z177" s="16"/>
      <c r="AA177" s="123"/>
      <c r="AB177" s="136" t="s">
        <v>23</v>
      </c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66"/>
      <c r="AN177" s="66"/>
      <c r="AO177" s="66"/>
      <c r="AP177" s="66"/>
      <c r="AQ177" s="66"/>
      <c r="AR177" s="66"/>
      <c r="AS177" s="137"/>
      <c r="AT177" s="137"/>
      <c r="AU177" s="18" t="s">
        <v>280</v>
      </c>
      <c r="AV177" s="32" t="s">
        <v>149</v>
      </c>
      <c r="AW177" s="55">
        <f>IF(BG171="","",BG171)</f>
        <v>8</v>
      </c>
      <c r="AX177" s="57" t="str">
        <f aca="true" t="shared" si="49" ref="AX177:AX185">IF(AW177="","","-")</f>
        <v>-</v>
      </c>
      <c r="AY177" s="56">
        <f>IF(BE171="","",BE171)</f>
        <v>15</v>
      </c>
      <c r="AZ177" s="318" t="str">
        <f>IF(BH171="","",IF(BH171="○","×",IF(BH171="×","○")))</f>
        <v>×</v>
      </c>
      <c r="BA177" s="6">
        <f>IF(BG174="","",BG174)</f>
        <v>9</v>
      </c>
      <c r="BB177" s="52" t="str">
        <f aca="true" t="shared" si="50" ref="BB177:BB185">IF(BA177="","","-")</f>
        <v>-</v>
      </c>
      <c r="BC177" s="56">
        <f>IF(BE174="","",BE174)</f>
        <v>15</v>
      </c>
      <c r="BD177" s="318" t="str">
        <f>IF(BH174="","",IF(BH174="○","×",IF(BH174="×","○")))</f>
        <v>×</v>
      </c>
      <c r="BE177" s="284"/>
      <c r="BF177" s="276"/>
      <c r="BG177" s="276"/>
      <c r="BH177" s="266"/>
      <c r="BI177" s="6">
        <v>6</v>
      </c>
      <c r="BJ177" s="52" t="str">
        <f t="shared" si="47"/>
        <v>-</v>
      </c>
      <c r="BK177" s="56">
        <v>15</v>
      </c>
      <c r="BL177" s="324" t="str">
        <f>IF(BI177&lt;&gt;"",IF(BI177&gt;BK177,IF(BI178&gt;BK178,"○",IF(BI179&gt;BK179,"○","×")),IF(BI178&gt;BK178,IF(BI179&gt;BK179,"○","×"),"×")),"")</f>
        <v>×</v>
      </c>
      <c r="BM177" s="6">
        <v>10</v>
      </c>
      <c r="BN177" s="52" t="str">
        <f t="shared" si="48"/>
        <v>-</v>
      </c>
      <c r="BO177" s="56">
        <v>15</v>
      </c>
      <c r="BP177" s="353" t="str">
        <f>IF(BM177&lt;&gt;"",IF(BM177&gt;BO177,IF(BM178&gt;BO178,"○",IF(BM179&gt;BO179,"○","×")),IF(BM178&gt;BO178,IF(BM179&gt;BO179,"○","×"),"×")),"")</f>
        <v>×</v>
      </c>
      <c r="BQ177" s="371" t="s">
        <v>435</v>
      </c>
      <c r="BR177" s="372"/>
      <c r="BS177" s="372"/>
      <c r="BT177" s="373"/>
      <c r="BU177" s="71"/>
      <c r="BV177" s="91"/>
      <c r="BW177" s="92"/>
      <c r="BX177" s="138"/>
      <c r="BY177" s="139"/>
      <c r="BZ177" s="94"/>
      <c r="CA177" s="92"/>
      <c r="CB177" s="92"/>
      <c r="CC177" s="94"/>
    </row>
    <row r="178" spans="1:81" ht="9" customHeight="1" thickTop="1">
      <c r="A178" s="66"/>
      <c r="B178" s="122" t="s">
        <v>204</v>
      </c>
      <c r="C178" s="1" t="s">
        <v>59</v>
      </c>
      <c r="D178" s="304" t="s">
        <v>360</v>
      </c>
      <c r="E178" s="305"/>
      <c r="F178" s="305"/>
      <c r="G178" s="306"/>
      <c r="H178" s="21"/>
      <c r="I178" s="21"/>
      <c r="J178" s="21"/>
      <c r="K178" s="21"/>
      <c r="L178" s="16"/>
      <c r="M178" s="16"/>
      <c r="N178" s="16"/>
      <c r="O178" s="200"/>
      <c r="P178" s="198"/>
      <c r="Q178" s="204">
        <v>15</v>
      </c>
      <c r="R178" s="204">
        <v>15</v>
      </c>
      <c r="S178" s="215"/>
      <c r="T178" s="217"/>
      <c r="U178" s="198"/>
      <c r="V178" s="198"/>
      <c r="W178" s="198"/>
      <c r="X178" s="190"/>
      <c r="Y178" s="216"/>
      <c r="Z178" s="216"/>
      <c r="AA178" s="216"/>
      <c r="AB178" s="298" t="s">
        <v>416</v>
      </c>
      <c r="AC178" s="299"/>
      <c r="AD178" s="299"/>
      <c r="AE178" s="299"/>
      <c r="AF178" s="299"/>
      <c r="AG178" s="299" t="s">
        <v>417</v>
      </c>
      <c r="AH178" s="299"/>
      <c r="AI178" s="299"/>
      <c r="AJ178" s="299"/>
      <c r="AK178" s="299"/>
      <c r="AL178" s="300"/>
      <c r="AM178" s="66"/>
      <c r="AN178" s="66"/>
      <c r="AO178" s="66"/>
      <c r="AP178" s="66"/>
      <c r="AQ178" s="66"/>
      <c r="AR178" s="66"/>
      <c r="AS178" s="137"/>
      <c r="AT178" s="137"/>
      <c r="AU178" s="18" t="s">
        <v>281</v>
      </c>
      <c r="AV178" s="33" t="s">
        <v>149</v>
      </c>
      <c r="AW178" s="55">
        <f>IF(BG172="","",BG172)</f>
        <v>9</v>
      </c>
      <c r="AX178" s="52" t="str">
        <f t="shared" si="49"/>
        <v>-</v>
      </c>
      <c r="AY178" s="56">
        <f>IF(BE172="","",BE172)</f>
        <v>15</v>
      </c>
      <c r="AZ178" s="319">
        <f>IF(BB175="","",BB175)</f>
      </c>
      <c r="BA178" s="6">
        <f>IF(BG175="","",BG175)</f>
        <v>8</v>
      </c>
      <c r="BB178" s="52" t="str">
        <f t="shared" si="50"/>
        <v>-</v>
      </c>
      <c r="BC178" s="56">
        <f>IF(BE175="","",BE175)</f>
        <v>15</v>
      </c>
      <c r="BD178" s="319" t="str">
        <f>IF(BF175="","",BF175)</f>
        <v>-</v>
      </c>
      <c r="BE178" s="267"/>
      <c r="BF178" s="268"/>
      <c r="BG178" s="268"/>
      <c r="BH178" s="269"/>
      <c r="BI178" s="6">
        <v>9</v>
      </c>
      <c r="BJ178" s="52" t="str">
        <f t="shared" si="47"/>
        <v>-</v>
      </c>
      <c r="BK178" s="56">
        <v>15</v>
      </c>
      <c r="BL178" s="324"/>
      <c r="BM178" s="6">
        <v>5</v>
      </c>
      <c r="BN178" s="52" t="str">
        <f t="shared" si="48"/>
        <v>-</v>
      </c>
      <c r="BO178" s="56">
        <v>15</v>
      </c>
      <c r="BP178" s="351"/>
      <c r="BQ178" s="374"/>
      <c r="BR178" s="375"/>
      <c r="BS178" s="375"/>
      <c r="BT178" s="376"/>
      <c r="BU178" s="71"/>
      <c r="BV178" s="91">
        <f>COUNTIF(AW177:BP179,"○")</f>
        <v>0</v>
      </c>
      <c r="BW178" s="92">
        <f>COUNTIF(AW177:BP179,"×")</f>
        <v>4</v>
      </c>
      <c r="BX178" s="138">
        <f>(IF((AW177&gt;AY177),1,0))+(IF((AW178&gt;AY178),1,0))+(IF((AW179&gt;AY179),1,0))+(IF((BA177&gt;BC177),1,0))+(IF((BA178&gt;BC178),1,0))+(IF((BA179&gt;BC179),1,0))+(IF((BE177&gt;BG177),1,0))+(IF((BE178&gt;BG178),1,0))+(IF((BE179&gt;BG179),1,0))+(IF((BI177&gt;BK177),1,0))+(IF((BI178&gt;BK178),1,0))+(IF((BI179&gt;BK179),1,0))+(IF((BM177&gt;BO177),1,0))+(IF((BM178&gt;BO178),1,0))+(IF((BM179&gt;BO179),1,0))</f>
        <v>0</v>
      </c>
      <c r="BY178" s="139">
        <f>(IF((AW177&lt;AY177),1,0))+(IF((AW178&lt;AY178),1,0))+(IF((AW179&lt;AY179),1,0))+(IF((BA177&lt;BC177),1,0))+(IF((BA178&lt;BC178),1,0))+(IF((BA179&lt;BC179),1,0))+(IF((BE177&lt;BG177),1,0))+(IF((BE178&lt;BG178),1,0))+(IF((BE179&lt;BG179),1,0))+(IF((BI177&lt;BK177),1,0))+(IF((BI178&lt;BK178),1,0))+(IF((BI179&lt;BK179),1,0))+(IF((BM177&lt;BO177),1,0))+(IF((BM178&lt;BO178),1,0))+(IF((BM179&lt;BO179),1,0))</f>
        <v>8</v>
      </c>
      <c r="BZ178" s="140">
        <f>BX178-BY178</f>
        <v>-8</v>
      </c>
      <c r="CA178" s="92">
        <f>SUM(AW177:AW179,BA177:BA179,BE177:BE179,BI177:BI179,BM177:BM179)</f>
        <v>64</v>
      </c>
      <c r="CB178" s="92">
        <f>SUM(AY177:AY179,BC177:BC179,BG177:BG179,BK177:BK179,BO177:BO179)</f>
        <v>120</v>
      </c>
      <c r="CC178" s="94">
        <f>CA178-CB178</f>
        <v>-56</v>
      </c>
    </row>
    <row r="179" spans="1:81" ht="9" customHeight="1">
      <c r="A179" s="66"/>
      <c r="B179" s="125" t="s">
        <v>205</v>
      </c>
      <c r="C179" s="2" t="s">
        <v>59</v>
      </c>
      <c r="D179" s="307"/>
      <c r="E179" s="308"/>
      <c r="F179" s="308"/>
      <c r="G179" s="309"/>
      <c r="H179" s="3"/>
      <c r="I179" s="127">
        <v>6</v>
      </c>
      <c r="J179" s="127">
        <v>12</v>
      </c>
      <c r="K179" s="128"/>
      <c r="L179" s="154"/>
      <c r="M179" s="155">
        <v>13</v>
      </c>
      <c r="N179" s="155">
        <v>11</v>
      </c>
      <c r="O179" s="208"/>
      <c r="P179" s="198"/>
      <c r="Q179" s="198"/>
      <c r="R179" s="198"/>
      <c r="S179" s="216"/>
      <c r="T179" s="217"/>
      <c r="U179" s="198"/>
      <c r="V179" s="198"/>
      <c r="W179" s="198"/>
      <c r="X179" s="190"/>
      <c r="Y179" s="216"/>
      <c r="Z179" s="216"/>
      <c r="AA179" s="216"/>
      <c r="AB179" s="301" t="s">
        <v>418</v>
      </c>
      <c r="AC179" s="302"/>
      <c r="AD179" s="302"/>
      <c r="AE179" s="302"/>
      <c r="AF179" s="302"/>
      <c r="AG179" s="302" t="s">
        <v>417</v>
      </c>
      <c r="AH179" s="302"/>
      <c r="AI179" s="302"/>
      <c r="AJ179" s="302"/>
      <c r="AK179" s="302"/>
      <c r="AL179" s="303"/>
      <c r="AM179" s="66"/>
      <c r="AN179" s="66"/>
      <c r="AO179" s="66"/>
      <c r="AP179" s="66"/>
      <c r="AQ179" s="66"/>
      <c r="AR179" s="66"/>
      <c r="AS179" s="137"/>
      <c r="AT179" s="137"/>
      <c r="AU179" s="9"/>
      <c r="AV179" s="37" t="s">
        <v>150</v>
      </c>
      <c r="AW179" s="55">
        <f>IF(BG173="","",BG173)</f>
      </c>
      <c r="AX179" s="52">
        <f t="shared" si="49"/>
      </c>
      <c r="AY179" s="56">
        <f>IF(BE173="","",BE173)</f>
      </c>
      <c r="AZ179" s="319">
        <f>IF(BB176="","",BB176)</f>
      </c>
      <c r="BA179" s="6">
        <f>IF(BG176="","",BG176)</f>
      </c>
      <c r="BB179" s="52">
        <f t="shared" si="50"/>
      </c>
      <c r="BC179" s="56">
        <f>IF(BE176="","",BE176)</f>
      </c>
      <c r="BD179" s="319">
        <f>IF(BF176="","",BF176)</f>
      </c>
      <c r="BE179" s="267"/>
      <c r="BF179" s="268"/>
      <c r="BG179" s="268"/>
      <c r="BH179" s="269"/>
      <c r="BI179" s="6"/>
      <c r="BJ179" s="52">
        <f t="shared" si="47"/>
      </c>
      <c r="BK179" s="56"/>
      <c r="BL179" s="325"/>
      <c r="BM179" s="6"/>
      <c r="BN179" s="52">
        <f t="shared" si="48"/>
      </c>
      <c r="BO179" s="56"/>
      <c r="BP179" s="352"/>
      <c r="BQ179" s="42">
        <f>BV178</f>
        <v>0</v>
      </c>
      <c r="BR179" s="43" t="s">
        <v>343</v>
      </c>
      <c r="BS179" s="43">
        <f>BW178</f>
        <v>4</v>
      </c>
      <c r="BT179" s="44" t="s">
        <v>70</v>
      </c>
      <c r="BU179" s="71"/>
      <c r="BV179" s="91"/>
      <c r="BW179" s="92"/>
      <c r="BX179" s="138"/>
      <c r="BY179" s="139"/>
      <c r="BZ179" s="94"/>
      <c r="CA179" s="92"/>
      <c r="CB179" s="92"/>
      <c r="CC179" s="94"/>
    </row>
    <row r="180" spans="1:81" ht="9" customHeight="1">
      <c r="A180" s="66"/>
      <c r="B180" s="124"/>
      <c r="C180" s="124"/>
      <c r="D180" s="124"/>
      <c r="E180" s="124"/>
      <c r="F180" s="124"/>
      <c r="G180" s="124"/>
      <c r="H180" s="3"/>
      <c r="I180" s="3"/>
      <c r="J180" s="3"/>
      <c r="K180" s="40"/>
      <c r="L180" s="3"/>
      <c r="M180" s="16"/>
      <c r="N180" s="16"/>
      <c r="O180" s="198"/>
      <c r="P180" s="198"/>
      <c r="Q180" s="198"/>
      <c r="R180" s="198"/>
      <c r="S180" s="216"/>
      <c r="T180" s="217"/>
      <c r="U180" s="198"/>
      <c r="V180" s="198"/>
      <c r="W180" s="198"/>
      <c r="X180" s="190"/>
      <c r="Y180" s="216"/>
      <c r="Z180" s="216"/>
      <c r="AA180" s="216"/>
      <c r="AB180" s="71"/>
      <c r="AC180" s="71"/>
      <c r="AD180" s="71"/>
      <c r="AE180" s="71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137"/>
      <c r="AT180" s="137"/>
      <c r="AU180" s="4" t="s">
        <v>282</v>
      </c>
      <c r="AV180" s="14" t="s">
        <v>58</v>
      </c>
      <c r="AW180" s="60">
        <f>IF(BK171="","",BK171)</f>
        <v>15</v>
      </c>
      <c r="AX180" s="57" t="str">
        <f t="shared" si="49"/>
        <v>-</v>
      </c>
      <c r="AY180" s="61">
        <f>IF(BI171="","",BI171)</f>
        <v>11</v>
      </c>
      <c r="AZ180" s="409" t="str">
        <f>IF(BL171="","",IF(BL171="○","×",IF(BL171="×","○")))</f>
        <v>○</v>
      </c>
      <c r="BA180" s="35">
        <f>IF(BK174="","",BK174)</f>
        <v>16</v>
      </c>
      <c r="BB180" s="57" t="str">
        <f t="shared" si="50"/>
        <v>-</v>
      </c>
      <c r="BC180" s="61">
        <f>IF(BI174="","",BI174)</f>
        <v>18</v>
      </c>
      <c r="BD180" s="318" t="str">
        <f>IF(BL174="","",IF(BL174="○","×",IF(BL174="×","○")))</f>
        <v>×</v>
      </c>
      <c r="BE180" s="61">
        <f>IF(BK177="","",BK177)</f>
        <v>15</v>
      </c>
      <c r="BF180" s="57" t="str">
        <f aca="true" t="shared" si="51" ref="BF180:BF185">IF(BE180="","","-")</f>
        <v>-</v>
      </c>
      <c r="BG180" s="61">
        <f>IF(BI177="","",BI177)</f>
        <v>6</v>
      </c>
      <c r="BH180" s="318" t="str">
        <f>IF(BL177="","",IF(BL177="○","×",IF(BL177="×","○")))</f>
        <v>○</v>
      </c>
      <c r="BI180" s="284"/>
      <c r="BJ180" s="276"/>
      <c r="BK180" s="276"/>
      <c r="BL180" s="266"/>
      <c r="BM180" s="35">
        <v>15</v>
      </c>
      <c r="BN180" s="57" t="str">
        <f t="shared" si="48"/>
        <v>-</v>
      </c>
      <c r="BO180" s="61">
        <v>9</v>
      </c>
      <c r="BP180" s="351" t="str">
        <f>IF(BM180&lt;&gt;"",IF(BM180&gt;BO180,IF(BM181&gt;BO181,"○",IF(BM182&gt;BO182,"○","×")),IF(BM181&gt;BO181,IF(BM182&gt;BO182,"○","×"),"×")),"")</f>
        <v>○</v>
      </c>
      <c r="BQ180" s="371" t="s">
        <v>432</v>
      </c>
      <c r="BR180" s="372"/>
      <c r="BS180" s="372"/>
      <c r="BT180" s="373"/>
      <c r="BU180" s="71"/>
      <c r="BV180" s="106"/>
      <c r="BW180" s="107"/>
      <c r="BX180" s="141"/>
      <c r="BY180" s="142"/>
      <c r="BZ180" s="108"/>
      <c r="CA180" s="107"/>
      <c r="CB180" s="107"/>
      <c r="CC180" s="108"/>
    </row>
    <row r="181" spans="1:81" ht="9" customHeight="1" thickBot="1">
      <c r="A181" s="66"/>
      <c r="B181" s="122" t="s">
        <v>208</v>
      </c>
      <c r="C181" s="1" t="s">
        <v>374</v>
      </c>
      <c r="D181" s="304" t="s">
        <v>361</v>
      </c>
      <c r="E181" s="305"/>
      <c r="F181" s="305"/>
      <c r="G181" s="306"/>
      <c r="H181" s="167"/>
      <c r="I181" s="166">
        <v>15</v>
      </c>
      <c r="J181" s="166">
        <v>15</v>
      </c>
      <c r="K181" s="168"/>
      <c r="L181" s="3"/>
      <c r="M181" s="16"/>
      <c r="N181" s="16"/>
      <c r="O181" s="198"/>
      <c r="P181" s="16"/>
      <c r="Q181" s="198"/>
      <c r="R181" s="198"/>
      <c r="S181" s="216"/>
      <c r="T181" s="217"/>
      <c r="U181" s="198"/>
      <c r="V181" s="198"/>
      <c r="W181" s="198"/>
      <c r="X181" s="190"/>
      <c r="Y181" s="216"/>
      <c r="Z181" s="216"/>
      <c r="AA181" s="216"/>
      <c r="AB181" s="71"/>
      <c r="AC181" s="71"/>
      <c r="AD181" s="71"/>
      <c r="AE181" s="71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137"/>
      <c r="AS181" s="137"/>
      <c r="AT181" s="137"/>
      <c r="AU181" s="4" t="s">
        <v>283</v>
      </c>
      <c r="AV181" s="5" t="s">
        <v>58</v>
      </c>
      <c r="AW181" s="55">
        <f>IF(BK172="","",BK172)</f>
        <v>13</v>
      </c>
      <c r="AX181" s="52" t="str">
        <f t="shared" si="49"/>
        <v>-</v>
      </c>
      <c r="AY181" s="56">
        <f>IF(BI172="","",BI172)</f>
        <v>15</v>
      </c>
      <c r="AZ181" s="410" t="str">
        <f>IF(BB178="","",BB178)</f>
        <v>-</v>
      </c>
      <c r="BA181" s="6">
        <f>IF(BK175="","",BK175)</f>
        <v>15</v>
      </c>
      <c r="BB181" s="52" t="str">
        <f t="shared" si="50"/>
        <v>-</v>
      </c>
      <c r="BC181" s="56">
        <f>IF(BI175="","",BI175)</f>
        <v>12</v>
      </c>
      <c r="BD181" s="319">
        <f>IF(BF178="","",BF178)</f>
      </c>
      <c r="BE181" s="56">
        <f>IF(BK178="","",BK178)</f>
        <v>15</v>
      </c>
      <c r="BF181" s="52" t="str">
        <f t="shared" si="51"/>
        <v>-</v>
      </c>
      <c r="BG181" s="56">
        <f>IF(BI178="","",BI178)</f>
        <v>9</v>
      </c>
      <c r="BH181" s="319" t="str">
        <f>IF(BJ178="","",BJ178)</f>
        <v>-</v>
      </c>
      <c r="BI181" s="267"/>
      <c r="BJ181" s="268"/>
      <c r="BK181" s="268"/>
      <c r="BL181" s="269"/>
      <c r="BM181" s="6">
        <v>15</v>
      </c>
      <c r="BN181" s="52" t="str">
        <f t="shared" si="48"/>
        <v>-</v>
      </c>
      <c r="BO181" s="56">
        <v>5</v>
      </c>
      <c r="BP181" s="351"/>
      <c r="BQ181" s="374"/>
      <c r="BR181" s="375"/>
      <c r="BS181" s="375"/>
      <c r="BT181" s="376"/>
      <c r="BU181" s="71"/>
      <c r="BV181" s="91">
        <f>COUNTIF(AW180:BP182,"○")</f>
        <v>3</v>
      </c>
      <c r="BW181" s="92">
        <f>COUNTIF(AW180:BP182,"×")</f>
        <v>1</v>
      </c>
      <c r="BX181" s="138">
        <f>(IF((AW180&gt;AY180),1,0))+(IF((AW181&gt;AY181),1,0))+(IF((AW182&gt;AY182),1,0))+(IF((BA180&gt;BC180),1,0))+(IF((BA181&gt;BC181),1,0))+(IF((BA182&gt;BC182),1,0))+(IF((BE180&gt;BG180),1,0))+(IF((BE181&gt;BG181),1,0))+(IF((BE182&gt;BG182),1,0))+(IF((BI180&gt;BK180),1,0))+(IF((BI181&gt;BK181),1,0))+(IF((BI182&gt;BK182),1,0))+(IF((BM180&gt;BO180),1,0))+(IF((BM181&gt;BO181),1,0))+(IF((BM182&gt;BO182),1,0))</f>
        <v>7</v>
      </c>
      <c r="BY181" s="139">
        <f>(IF((AW180&lt;AY180),1,0))+(IF((AW181&lt;AY181),1,0))+(IF((AW182&lt;AY182),1,0))+(IF((BA180&lt;BC180),1,0))+(IF((BA181&lt;BC181),1,0))+(IF((BA182&lt;BC182),1,0))+(IF((BE180&lt;BG180),1,0))+(IF((BE181&lt;BG181),1,0))+(IF((BE182&lt;BG182),1,0))+(IF((BI180&lt;BK180),1,0))+(IF((BI181&lt;BK181),1,0))+(IF((BI182&lt;BK182),1,0))+(IF((BM180&lt;BO180),1,0))+(IF((BM181&lt;BO181),1,0))+(IF((BM182&lt;BO182),1,0))</f>
        <v>3</v>
      </c>
      <c r="BZ181" s="140">
        <f>BX181-BY181</f>
        <v>4</v>
      </c>
      <c r="CA181" s="92">
        <f>SUM(AW180:AW182,BA180:BA182,BE180:BE182,BI180:BI182,BM180:BM182)</f>
        <v>148</v>
      </c>
      <c r="CB181" s="92">
        <f>SUM(AY180:AY182,BC180:BC182,BG180:BG182,BK180:BK182,BO180:BO182)</f>
        <v>106</v>
      </c>
      <c r="CC181" s="94">
        <f>CA181-CB181</f>
        <v>42</v>
      </c>
    </row>
    <row r="182" spans="1:81" ht="9" customHeight="1" thickTop="1">
      <c r="A182" s="66"/>
      <c r="B182" s="125" t="s">
        <v>209</v>
      </c>
      <c r="C182" s="2" t="s">
        <v>374</v>
      </c>
      <c r="D182" s="307"/>
      <c r="E182" s="308"/>
      <c r="F182" s="308"/>
      <c r="G182" s="309"/>
      <c r="H182" s="3"/>
      <c r="I182" s="3"/>
      <c r="J182" s="3"/>
      <c r="K182" s="3"/>
      <c r="L182" s="3"/>
      <c r="M182" s="3"/>
      <c r="N182" s="3"/>
      <c r="O182" s="209"/>
      <c r="P182" s="3"/>
      <c r="Q182" s="3"/>
      <c r="R182" s="3"/>
      <c r="S182" s="3"/>
      <c r="T182" s="217"/>
      <c r="U182" s="198"/>
      <c r="V182" s="198"/>
      <c r="W182" s="198"/>
      <c r="X182" s="190"/>
      <c r="Y182" s="216"/>
      <c r="Z182" s="216"/>
      <c r="AA182" s="216"/>
      <c r="AB182" s="71"/>
      <c r="AC182" s="71"/>
      <c r="AD182" s="71"/>
      <c r="AE182" s="71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137"/>
      <c r="AT182" s="137"/>
      <c r="AU182" s="18"/>
      <c r="AV182" s="20" t="s">
        <v>169</v>
      </c>
      <c r="AW182" s="55">
        <f>IF(BK173="","",BK173)</f>
        <v>15</v>
      </c>
      <c r="AX182" s="52" t="str">
        <f t="shared" si="49"/>
        <v>-</v>
      </c>
      <c r="AY182" s="56">
        <f>IF(BI173="","",BI173)</f>
        <v>5</v>
      </c>
      <c r="AZ182" s="410">
        <f>IF(BB179="","",BB179)</f>
      </c>
      <c r="BA182" s="6">
        <f>IF(BK176="","",BK176)</f>
        <v>14</v>
      </c>
      <c r="BB182" s="52" t="str">
        <f t="shared" si="50"/>
        <v>-</v>
      </c>
      <c r="BC182" s="56">
        <f>IF(BI176="","",BI176)</f>
        <v>16</v>
      </c>
      <c r="BD182" s="319">
        <f>IF(BF179="","",BF179)</f>
      </c>
      <c r="BE182" s="56">
        <f>IF(BK179="","",BK179)</f>
      </c>
      <c r="BF182" s="52">
        <f t="shared" si="51"/>
      </c>
      <c r="BG182" s="56">
        <f>IF(BI179="","",BI179)</f>
      </c>
      <c r="BH182" s="319">
        <f>IF(BJ179="","",BJ179)</f>
      </c>
      <c r="BI182" s="267"/>
      <c r="BJ182" s="268"/>
      <c r="BK182" s="268"/>
      <c r="BL182" s="269"/>
      <c r="BM182" s="6"/>
      <c r="BN182" s="52">
        <f t="shared" si="48"/>
      </c>
      <c r="BO182" s="56"/>
      <c r="BP182" s="352"/>
      <c r="BQ182" s="42">
        <f>BV181</f>
        <v>3</v>
      </c>
      <c r="BR182" s="43" t="s">
        <v>343</v>
      </c>
      <c r="BS182" s="43">
        <f>BW181</f>
        <v>1</v>
      </c>
      <c r="BT182" s="44" t="s">
        <v>70</v>
      </c>
      <c r="BU182" s="71"/>
      <c r="BV182" s="114"/>
      <c r="BW182" s="115"/>
      <c r="BX182" s="143"/>
      <c r="BY182" s="144"/>
      <c r="BZ182" s="119"/>
      <c r="CA182" s="115"/>
      <c r="CB182" s="115"/>
      <c r="CC182" s="119"/>
    </row>
    <row r="183" spans="1:81" ht="9" customHeight="1" thickBot="1">
      <c r="A183" s="66"/>
      <c r="B183" s="124"/>
      <c r="C183" s="123"/>
      <c r="D183" s="123"/>
      <c r="E183" s="123"/>
      <c r="F183" s="123"/>
      <c r="G183" s="123"/>
      <c r="H183" s="3"/>
      <c r="I183" s="3"/>
      <c r="J183" s="3"/>
      <c r="K183" s="3"/>
      <c r="L183" s="3"/>
      <c r="M183" s="3"/>
      <c r="N183" s="3"/>
      <c r="O183" s="209"/>
      <c r="P183" s="3"/>
      <c r="Q183" s="3"/>
      <c r="R183" s="3"/>
      <c r="S183" s="3"/>
      <c r="T183" s="218"/>
      <c r="U183" s="237"/>
      <c r="V183" s="237"/>
      <c r="W183" s="237"/>
      <c r="X183" s="190"/>
      <c r="Y183" s="216"/>
      <c r="Z183" s="216"/>
      <c r="AA183" s="216"/>
      <c r="AB183" s="71"/>
      <c r="AC183" s="71"/>
      <c r="AD183" s="71"/>
      <c r="AE183" s="71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137"/>
      <c r="AT183" s="137"/>
      <c r="AU183" s="24" t="s">
        <v>284</v>
      </c>
      <c r="AV183" s="32" t="s">
        <v>193</v>
      </c>
      <c r="AW183" s="60">
        <f>IF(BO171="","",BO171)</f>
        <v>10</v>
      </c>
      <c r="AX183" s="57" t="str">
        <f t="shared" si="49"/>
        <v>-</v>
      </c>
      <c r="AY183" s="61">
        <f>IF(BM171="","",BM171)</f>
        <v>15</v>
      </c>
      <c r="AZ183" s="409" t="str">
        <f>IF(BP171="","",IF(BP171="○","×",IF(BP171="×","○")))</f>
        <v>×</v>
      </c>
      <c r="BA183" s="35">
        <f>IF(BO174="","",BO174)</f>
        <v>17</v>
      </c>
      <c r="BB183" s="57" t="str">
        <f t="shared" si="50"/>
        <v>-</v>
      </c>
      <c r="BC183" s="61">
        <f>IF(BM174="","",BM174)</f>
        <v>19</v>
      </c>
      <c r="BD183" s="318" t="str">
        <f>IF(BP174="","",IF(BP174="○","×",IF(BP174="×","○")))</f>
        <v>×</v>
      </c>
      <c r="BE183" s="61">
        <f>IF(BO177="","",BO177)</f>
        <v>15</v>
      </c>
      <c r="BF183" s="57" t="str">
        <f t="shared" si="51"/>
        <v>-</v>
      </c>
      <c r="BG183" s="61">
        <f>IF(BM177="","",BM177)</f>
        <v>10</v>
      </c>
      <c r="BH183" s="318" t="str">
        <f>IF(BP177="","",IF(BP177="○","×",IF(BP177="×","○")))</f>
        <v>○</v>
      </c>
      <c r="BI183" s="35">
        <f>IF(BO180="","",BO180)</f>
        <v>9</v>
      </c>
      <c r="BJ183" s="57" t="str">
        <f>IF(BI183="","","-")</f>
        <v>-</v>
      </c>
      <c r="BK183" s="61">
        <f>IF(BM180="","",BM180)</f>
        <v>15</v>
      </c>
      <c r="BL183" s="318" t="str">
        <f>IF(BP180="","",IF(BP180="○","×",IF(BP180="×","○")))</f>
        <v>×</v>
      </c>
      <c r="BM183" s="284"/>
      <c r="BN183" s="276"/>
      <c r="BO183" s="276"/>
      <c r="BP183" s="266"/>
      <c r="BQ183" s="371" t="s">
        <v>434</v>
      </c>
      <c r="BR183" s="372"/>
      <c r="BS183" s="372"/>
      <c r="BT183" s="373"/>
      <c r="BU183" s="71"/>
      <c r="BV183" s="91"/>
      <c r="BW183" s="92"/>
      <c r="BX183" s="138"/>
      <c r="BY183" s="139"/>
      <c r="BZ183" s="94"/>
      <c r="CA183" s="92"/>
      <c r="CB183" s="92"/>
      <c r="CC183" s="94"/>
    </row>
    <row r="184" spans="1:81" ht="9" customHeight="1" thickTop="1">
      <c r="A184" s="66"/>
      <c r="B184" s="122" t="s">
        <v>218</v>
      </c>
      <c r="C184" s="1" t="s">
        <v>193</v>
      </c>
      <c r="D184" s="304" t="s">
        <v>362</v>
      </c>
      <c r="E184" s="305"/>
      <c r="F184" s="305"/>
      <c r="G184" s="306"/>
      <c r="H184" s="21"/>
      <c r="I184" s="3"/>
      <c r="J184" s="3"/>
      <c r="K184" s="3"/>
      <c r="L184" s="3"/>
      <c r="M184" s="3"/>
      <c r="N184" s="3"/>
      <c r="O184" s="209"/>
      <c r="P184" s="3"/>
      <c r="Q184" s="3"/>
      <c r="R184" s="3"/>
      <c r="S184" s="40"/>
      <c r="T184" s="70"/>
      <c r="U184" s="70"/>
      <c r="V184" s="70"/>
      <c r="W184" s="70"/>
      <c r="X184" s="66"/>
      <c r="Y184" s="71"/>
      <c r="Z184" s="71"/>
      <c r="AA184" s="71"/>
      <c r="AB184" s="71"/>
      <c r="AC184" s="71"/>
      <c r="AD184" s="71"/>
      <c r="AE184" s="71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137"/>
      <c r="AT184" s="137"/>
      <c r="AU184" s="18" t="s">
        <v>285</v>
      </c>
      <c r="AV184" s="5" t="s">
        <v>193</v>
      </c>
      <c r="AW184" s="55">
        <f>IF(BO172="","",BO172)</f>
        <v>12</v>
      </c>
      <c r="AX184" s="52" t="str">
        <f t="shared" si="49"/>
        <v>-</v>
      </c>
      <c r="AY184" s="56">
        <f>IF(BM172="","",BM172)</f>
        <v>15</v>
      </c>
      <c r="AZ184" s="410">
        <f>IF(BB175="","",BB175)</f>
      </c>
      <c r="BA184" s="6">
        <f>IF(BO175="","",BO175)</f>
        <v>15</v>
      </c>
      <c r="BB184" s="52" t="str">
        <f t="shared" si="50"/>
        <v>-</v>
      </c>
      <c r="BC184" s="56">
        <f>IF(BM175="","",BM175)</f>
        <v>13</v>
      </c>
      <c r="BD184" s="319" t="str">
        <f>IF(BF181="","",BF181)</f>
        <v>-</v>
      </c>
      <c r="BE184" s="56">
        <f>IF(BO178="","",BO178)</f>
        <v>15</v>
      </c>
      <c r="BF184" s="52" t="str">
        <f t="shared" si="51"/>
        <v>-</v>
      </c>
      <c r="BG184" s="56">
        <f>IF(BM178="","",BM178)</f>
        <v>5</v>
      </c>
      <c r="BH184" s="319">
        <f>IF(BJ181="","",BJ181)</f>
      </c>
      <c r="BI184" s="6">
        <f>IF(BO181="","",BO181)</f>
        <v>5</v>
      </c>
      <c r="BJ184" s="52" t="str">
        <f>IF(BI184="","","-")</f>
        <v>-</v>
      </c>
      <c r="BK184" s="56">
        <f>IF(BM181="","",BM181)</f>
        <v>15</v>
      </c>
      <c r="BL184" s="319" t="str">
        <f>IF(BN181="","",BN181)</f>
        <v>-</v>
      </c>
      <c r="BM184" s="267"/>
      <c r="BN184" s="268"/>
      <c r="BO184" s="268"/>
      <c r="BP184" s="269"/>
      <c r="BQ184" s="374"/>
      <c r="BR184" s="375"/>
      <c r="BS184" s="375"/>
      <c r="BT184" s="376"/>
      <c r="BU184" s="71"/>
      <c r="BV184" s="91">
        <f>COUNTIF(AW183:BP185,"○")</f>
        <v>1</v>
      </c>
      <c r="BW184" s="92">
        <f>COUNTIF(AW183:BP185,"×")</f>
        <v>3</v>
      </c>
      <c r="BX184" s="138">
        <f>(IF((AW183&gt;AY183),1,0))+(IF((AW184&gt;AY184),1,0))+(IF((AW185&gt;AY185),1,0))+(IF((BA183&gt;BC183),1,0))+(IF((BA184&gt;BC184),1,0))+(IF((BA185&gt;BC185),1,0))+(IF((BE183&gt;BG183),1,0))+(IF((BE184&gt;BG184),1,0))+(IF((BE185&gt;BG185),1,0))+(IF((BI183&gt;BK183),1,0))+(IF((BI184&gt;BK184),1,0))+(IF((BI185&gt;BK185),1,0))+(IF((BM183&gt;BO183),1,0))+(IF((BM184&gt;BO184),1,0))+(IF((BM185&gt;BO185),1,0))</f>
        <v>3</v>
      </c>
      <c r="BY184" s="139">
        <f>(IF((AW183&lt;AY183),1,0))+(IF((AW184&lt;AY184),1,0))+(IF((AW185&lt;AY185),1,0))+(IF((BA183&lt;BC183),1,0))+(IF((BA184&lt;BC184),1,0))+(IF((BA185&lt;BC185),1,0))+(IF((BE183&lt;BG183),1,0))+(IF((BE184&lt;BG184),1,0))+(IF((BE185&lt;BG185),1,0))+(IF((BI183&lt;BK183),1,0))+(IF((BI184&lt;BK184),1,0))+(IF((BI185&lt;BK185),1,0))+(IF((BM183&lt;BO183),1,0))+(IF((BM184&lt;BO184),1,0))+(IF((BM185&lt;BO185),1,0))</f>
        <v>6</v>
      </c>
      <c r="BZ184" s="140">
        <f>BX184-BY184</f>
        <v>-3</v>
      </c>
      <c r="CA184" s="92">
        <f>SUM(AW183:AW185,BA183:BA185,BE183:BE185,BI183:BI185,BM183:BM185)</f>
        <v>110</v>
      </c>
      <c r="CB184" s="92">
        <f>SUM(AY183:AY185,BC183:BC185,BG183:BG185,BK183:BK185,BO183:BO185)</f>
        <v>122</v>
      </c>
      <c r="CC184" s="94">
        <f>CA184-CB184</f>
        <v>-12</v>
      </c>
    </row>
    <row r="185" spans="1:81" ht="9" customHeight="1" thickBot="1">
      <c r="A185" s="66"/>
      <c r="B185" s="125" t="s">
        <v>219</v>
      </c>
      <c r="C185" s="2" t="s">
        <v>193</v>
      </c>
      <c r="D185" s="307"/>
      <c r="E185" s="308"/>
      <c r="F185" s="308"/>
      <c r="G185" s="309"/>
      <c r="H185" s="3"/>
      <c r="I185" s="129">
        <v>11</v>
      </c>
      <c r="J185" s="129">
        <v>15</v>
      </c>
      <c r="K185" s="135">
        <v>10</v>
      </c>
      <c r="L185" s="3"/>
      <c r="M185" s="16"/>
      <c r="N185" s="16"/>
      <c r="O185" s="198"/>
      <c r="P185" s="198"/>
      <c r="Q185" s="198"/>
      <c r="R185" s="198"/>
      <c r="S185" s="200"/>
      <c r="T185" s="70"/>
      <c r="U185" s="66"/>
      <c r="V185" s="66"/>
      <c r="W185" s="66"/>
      <c r="X185" s="66"/>
      <c r="Y185" s="71"/>
      <c r="Z185" s="71"/>
      <c r="AA185" s="71"/>
      <c r="AB185" s="71"/>
      <c r="AC185" s="71"/>
      <c r="AD185" s="71"/>
      <c r="AE185" s="71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137"/>
      <c r="AT185" s="137"/>
      <c r="AU185" s="27"/>
      <c r="AV185" s="28" t="s">
        <v>169</v>
      </c>
      <c r="AW185" s="62">
        <f>IF(BO173="","",BO173)</f>
      </c>
      <c r="AX185" s="63">
        <f t="shared" si="49"/>
      </c>
      <c r="AY185" s="64">
        <f>IF(BM173="","",BM173)</f>
      </c>
      <c r="AZ185" s="411">
        <f>IF(BB176="","",BB176)</f>
      </c>
      <c r="BA185" s="65">
        <f>IF(BO176="","",BO176)</f>
        <v>12</v>
      </c>
      <c r="BB185" s="63" t="str">
        <f t="shared" si="50"/>
        <v>-</v>
      </c>
      <c r="BC185" s="64">
        <f>IF(BM176="","",BM176)</f>
        <v>15</v>
      </c>
      <c r="BD185" s="408">
        <f>IF(BF182="","",BF182)</f>
      </c>
      <c r="BE185" s="64">
        <f>IF(BO179="","",BO179)</f>
      </c>
      <c r="BF185" s="63">
        <f t="shared" si="51"/>
      </c>
      <c r="BG185" s="64">
        <f>IF(BM179="","",BM179)</f>
      </c>
      <c r="BH185" s="408">
        <f>IF(BJ182="","",BJ182)</f>
      </c>
      <c r="BI185" s="65">
        <f>IF(BO182="","",BO182)</f>
      </c>
      <c r="BJ185" s="63">
        <f>IF(BI185="","","-")</f>
      </c>
      <c r="BK185" s="64">
        <f>IF(BM182="","",BM182)</f>
      </c>
      <c r="BL185" s="408">
        <f>IF(BN182="","",BN182)</f>
      </c>
      <c r="BM185" s="399"/>
      <c r="BN185" s="400"/>
      <c r="BO185" s="400"/>
      <c r="BP185" s="414"/>
      <c r="BQ185" s="45">
        <f>BV184</f>
        <v>1</v>
      </c>
      <c r="BR185" s="46" t="s">
        <v>343</v>
      </c>
      <c r="BS185" s="46">
        <f>BW184</f>
        <v>3</v>
      </c>
      <c r="BT185" s="47" t="s">
        <v>70</v>
      </c>
      <c r="BU185" s="71"/>
      <c r="BV185" s="114"/>
      <c r="BW185" s="115"/>
      <c r="BX185" s="143"/>
      <c r="BY185" s="144"/>
      <c r="BZ185" s="119"/>
      <c r="CA185" s="115"/>
      <c r="CB185" s="115"/>
      <c r="CC185" s="119"/>
    </row>
    <row r="186" spans="1:81" ht="9" customHeight="1" thickBot="1">
      <c r="A186" s="66"/>
      <c r="B186" s="124"/>
      <c r="C186" s="124"/>
      <c r="D186" s="124"/>
      <c r="E186" s="124"/>
      <c r="F186" s="124"/>
      <c r="G186" s="124"/>
      <c r="H186" s="3"/>
      <c r="I186" s="3"/>
      <c r="J186" s="3"/>
      <c r="K186" s="40"/>
      <c r="L186" s="66"/>
      <c r="M186" s="70"/>
      <c r="N186" s="70"/>
      <c r="O186" s="70"/>
      <c r="P186" s="198"/>
      <c r="Q186" s="198"/>
      <c r="R186" s="198"/>
      <c r="S186" s="200"/>
      <c r="T186" s="70"/>
      <c r="U186" s="66"/>
      <c r="V186" s="66"/>
      <c r="W186" s="66"/>
      <c r="X186" s="66"/>
      <c r="Y186" s="71"/>
      <c r="Z186" s="71"/>
      <c r="AA186" s="71"/>
      <c r="AB186" s="71"/>
      <c r="AC186" s="71"/>
      <c r="AD186" s="71"/>
      <c r="AE186" s="71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137"/>
      <c r="AT186" s="137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7"/>
      <c r="BS186" s="67"/>
      <c r="BT186" s="67"/>
      <c r="BU186" s="67"/>
      <c r="CC186" s="66"/>
    </row>
    <row r="187" spans="1:81" ht="9" customHeight="1" thickBot="1" thickTop="1">
      <c r="A187" s="66"/>
      <c r="B187" s="122" t="s">
        <v>179</v>
      </c>
      <c r="C187" s="1" t="s">
        <v>180</v>
      </c>
      <c r="D187" s="304" t="s">
        <v>378</v>
      </c>
      <c r="E187" s="305"/>
      <c r="F187" s="305"/>
      <c r="G187" s="306"/>
      <c r="H187" s="172"/>
      <c r="I187" s="166">
        <v>15</v>
      </c>
      <c r="J187" s="166">
        <v>13</v>
      </c>
      <c r="K187" s="168">
        <v>15</v>
      </c>
      <c r="L187" s="191"/>
      <c r="M187" s="192">
        <v>15</v>
      </c>
      <c r="N187" s="192">
        <v>15</v>
      </c>
      <c r="O187" s="193"/>
      <c r="P187" s="16"/>
      <c r="Q187" s="16"/>
      <c r="R187" s="16"/>
      <c r="S187" s="201"/>
      <c r="T187" s="70"/>
      <c r="U187" s="66"/>
      <c r="V187" s="66"/>
      <c r="W187" s="66"/>
      <c r="X187" s="66"/>
      <c r="Y187" s="71"/>
      <c r="Z187" s="71"/>
      <c r="AA187" s="71"/>
      <c r="AB187" s="71"/>
      <c r="AC187" s="71"/>
      <c r="AD187" s="71"/>
      <c r="AE187" s="71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137"/>
      <c r="AT187" s="137"/>
      <c r="AU187" s="338" t="s">
        <v>15</v>
      </c>
      <c r="AV187" s="339"/>
      <c r="AW187" s="342" t="str">
        <f>AU189</f>
        <v>斎藤絵里</v>
      </c>
      <c r="AX187" s="333"/>
      <c r="AY187" s="333"/>
      <c r="AZ187" s="343"/>
      <c r="BA187" s="332" t="str">
        <f>AU192</f>
        <v>吉岡奈保</v>
      </c>
      <c r="BB187" s="333"/>
      <c r="BC187" s="333"/>
      <c r="BD187" s="343"/>
      <c r="BE187" s="332" t="str">
        <f>AU195</f>
        <v>横内和子</v>
      </c>
      <c r="BF187" s="333"/>
      <c r="BG187" s="333"/>
      <c r="BH187" s="343"/>
      <c r="BI187" s="332" t="str">
        <f>AU198</f>
        <v>岡田千寿子</v>
      </c>
      <c r="BJ187" s="333"/>
      <c r="BK187" s="333"/>
      <c r="BL187" s="343"/>
      <c r="BM187" s="332" t="str">
        <f>AU201</f>
        <v>日野亜紀子</v>
      </c>
      <c r="BN187" s="333"/>
      <c r="BO187" s="333"/>
      <c r="BP187" s="343"/>
      <c r="BQ187" s="335" t="s">
        <v>39</v>
      </c>
      <c r="BR187" s="336"/>
      <c r="BS187" s="336"/>
      <c r="BT187" s="337"/>
      <c r="BU187" s="71"/>
      <c r="BV187" s="440" t="s">
        <v>66</v>
      </c>
      <c r="BW187" s="441"/>
      <c r="BX187" s="316" t="s">
        <v>67</v>
      </c>
      <c r="BY187" s="390"/>
      <c r="BZ187" s="317"/>
      <c r="CA187" s="391" t="s">
        <v>68</v>
      </c>
      <c r="CB187" s="392"/>
      <c r="CC187" s="393"/>
    </row>
    <row r="188" spans="1:81" ht="9" customHeight="1" thickBot="1" thickTop="1">
      <c r="A188" s="66"/>
      <c r="B188" s="125" t="s">
        <v>366</v>
      </c>
      <c r="C188" s="2" t="s">
        <v>181</v>
      </c>
      <c r="D188" s="307"/>
      <c r="E188" s="308"/>
      <c r="F188" s="308"/>
      <c r="G188" s="309"/>
      <c r="H188" s="3"/>
      <c r="I188" s="3"/>
      <c r="J188" s="3"/>
      <c r="K188" s="3"/>
      <c r="L188" s="16"/>
      <c r="M188" s="206"/>
      <c r="N188" s="206"/>
      <c r="O188" s="210"/>
      <c r="P188" s="165"/>
      <c r="Q188" s="166">
        <v>6</v>
      </c>
      <c r="R188" s="166">
        <v>9</v>
      </c>
      <c r="S188" s="202"/>
      <c r="T188" s="70"/>
      <c r="U188" s="66"/>
      <c r="V188" s="66"/>
      <c r="W188" s="66"/>
      <c r="X188" s="66"/>
      <c r="Y188" s="71"/>
      <c r="Z188" s="71"/>
      <c r="AA188" s="71"/>
      <c r="AB188" s="71"/>
      <c r="AC188" s="71"/>
      <c r="AD188" s="71"/>
      <c r="AE188" s="71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137"/>
      <c r="AT188" s="137"/>
      <c r="AU188" s="340"/>
      <c r="AV188" s="341"/>
      <c r="AW188" s="344" t="str">
        <f>AU190</f>
        <v>白瀧恵</v>
      </c>
      <c r="AX188" s="327"/>
      <c r="AY188" s="327"/>
      <c r="AZ188" s="345"/>
      <c r="BA188" s="326" t="str">
        <f>AU193</f>
        <v>井原梓</v>
      </c>
      <c r="BB188" s="327"/>
      <c r="BC188" s="327"/>
      <c r="BD188" s="345"/>
      <c r="BE188" s="326" t="str">
        <f>AU196</f>
        <v>白峰まどか</v>
      </c>
      <c r="BF188" s="327"/>
      <c r="BG188" s="327"/>
      <c r="BH188" s="345"/>
      <c r="BI188" s="326" t="str">
        <f>AU199</f>
        <v>森實幸恵</v>
      </c>
      <c r="BJ188" s="327"/>
      <c r="BK188" s="327"/>
      <c r="BL188" s="345"/>
      <c r="BM188" s="326" t="str">
        <f>AU202</f>
        <v>柴垣純子</v>
      </c>
      <c r="BN188" s="327"/>
      <c r="BO188" s="327"/>
      <c r="BP188" s="345"/>
      <c r="BQ188" s="329" t="s">
        <v>40</v>
      </c>
      <c r="BR188" s="330"/>
      <c r="BS188" s="330"/>
      <c r="BT188" s="331"/>
      <c r="BU188" s="71"/>
      <c r="BV188" s="80" t="s">
        <v>69</v>
      </c>
      <c r="BW188" s="81" t="s">
        <v>70</v>
      </c>
      <c r="BX188" s="80" t="s">
        <v>344</v>
      </c>
      <c r="BY188" s="81" t="s">
        <v>71</v>
      </c>
      <c r="BZ188" s="82" t="s">
        <v>72</v>
      </c>
      <c r="CA188" s="81" t="s">
        <v>345</v>
      </c>
      <c r="CB188" s="81" t="s">
        <v>71</v>
      </c>
      <c r="CC188" s="82" t="s">
        <v>72</v>
      </c>
    </row>
    <row r="189" spans="1:81" ht="9" customHeight="1" thickTop="1">
      <c r="A189" s="66"/>
      <c r="B189" s="124"/>
      <c r="C189" s="124"/>
      <c r="D189" s="124"/>
      <c r="E189" s="124"/>
      <c r="F189" s="124"/>
      <c r="G189" s="124"/>
      <c r="H189" s="3"/>
      <c r="I189" s="3"/>
      <c r="J189" s="3"/>
      <c r="K189" s="3"/>
      <c r="L189" s="16"/>
      <c r="M189" s="16"/>
      <c r="N189" s="16"/>
      <c r="O189" s="200"/>
      <c r="P189" s="3"/>
      <c r="Q189" s="3"/>
      <c r="R189" s="3"/>
      <c r="S189" s="3"/>
      <c r="T189" s="70"/>
      <c r="U189" s="66"/>
      <c r="V189" s="66"/>
      <c r="W189" s="66"/>
      <c r="X189" s="66"/>
      <c r="Y189" s="71"/>
      <c r="Z189" s="71"/>
      <c r="AA189" s="71"/>
      <c r="AB189" s="71"/>
      <c r="AC189" s="71"/>
      <c r="AD189" s="71"/>
      <c r="AE189" s="71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137"/>
      <c r="AT189" s="137"/>
      <c r="AU189" s="4" t="s">
        <v>286</v>
      </c>
      <c r="AV189" s="5" t="s">
        <v>351</v>
      </c>
      <c r="AW189" s="251"/>
      <c r="AX189" s="225"/>
      <c r="AY189" s="225"/>
      <c r="AZ189" s="320"/>
      <c r="BA189" s="6">
        <v>15</v>
      </c>
      <c r="BB189" s="52" t="str">
        <f>IF(BA189="","","-")</f>
        <v>-</v>
      </c>
      <c r="BC189" s="56">
        <v>2</v>
      </c>
      <c r="BD189" s="323" t="str">
        <f>IF(BA189&lt;&gt;"",IF(BA189&gt;BC189,IF(BA190&gt;BC190,"○",IF(BA191&gt;BC191,"○","×")),IF(BA190&gt;BC190,IF(BA191&gt;BC191,"○","×"),"×")),"")</f>
        <v>○</v>
      </c>
      <c r="BE189" s="6">
        <v>15</v>
      </c>
      <c r="BF189" s="53" t="str">
        <f aca="true" t="shared" si="52" ref="BF189:BF194">IF(BE189="","","-")</f>
        <v>-</v>
      </c>
      <c r="BG189" s="286">
        <v>2</v>
      </c>
      <c r="BH189" s="323" t="str">
        <f>IF(BE189&lt;&gt;"",IF(BE189&gt;BG189,IF(BE190&gt;BG190,"○",IF(BE191&gt;BG191,"○","×")),IF(BE190&gt;BG190,IF(BE191&gt;BG191,"○","×"),"×")),"")</f>
        <v>○</v>
      </c>
      <c r="BI189" s="6">
        <v>15</v>
      </c>
      <c r="BJ189" s="53" t="str">
        <f aca="true" t="shared" si="53" ref="BJ189:BJ197">IF(BI189="","","-")</f>
        <v>-</v>
      </c>
      <c r="BK189" s="286">
        <v>9</v>
      </c>
      <c r="BL189" s="323" t="str">
        <f>IF(BI189&lt;&gt;"",IF(BI189&gt;BK189,IF(BI190&gt;BK190,"○",IF(BI191&gt;BK191,"○","×")),IF(BI190&gt;BK190,IF(BI191&gt;BK191,"○","×"),"×")),"")</f>
        <v>○</v>
      </c>
      <c r="BM189" s="6">
        <v>15</v>
      </c>
      <c r="BN189" s="53" t="str">
        <f aca="true" t="shared" si="54" ref="BN189:BN200">IF(BM189="","","-")</f>
        <v>-</v>
      </c>
      <c r="BO189" s="286">
        <v>1</v>
      </c>
      <c r="BP189" s="369" t="str">
        <f>IF(BM189&lt;&gt;"",IF(BM189&gt;BO189,IF(BM190&gt;BO190,"○",IF(BM191&gt;BO191,"○","×")),IF(BM190&gt;BO190,IF(BM191&gt;BO191,"○","×"),"×")),"")</f>
        <v>○</v>
      </c>
      <c r="BQ189" s="442" t="s">
        <v>431</v>
      </c>
      <c r="BR189" s="443"/>
      <c r="BS189" s="443"/>
      <c r="BT189" s="444"/>
      <c r="BU189" s="71"/>
      <c r="BV189" s="91"/>
      <c r="BW189" s="92"/>
      <c r="BX189" s="138"/>
      <c r="BY189" s="139"/>
      <c r="BZ189" s="94"/>
      <c r="CA189" s="92"/>
      <c r="CB189" s="92"/>
      <c r="CC189" s="94"/>
    </row>
    <row r="190" spans="1:81" ht="9" customHeight="1">
      <c r="A190" s="66"/>
      <c r="B190" s="122" t="s">
        <v>220</v>
      </c>
      <c r="C190" s="1" t="s">
        <v>222</v>
      </c>
      <c r="D190" s="304" t="s">
        <v>383</v>
      </c>
      <c r="E190" s="305"/>
      <c r="F190" s="305"/>
      <c r="G190" s="306"/>
      <c r="H190" s="11"/>
      <c r="I190" s="21"/>
      <c r="J190" s="21"/>
      <c r="K190" s="21"/>
      <c r="L190" s="22"/>
      <c r="M190" s="51">
        <v>10</v>
      </c>
      <c r="N190" s="51">
        <v>11</v>
      </c>
      <c r="O190" s="211"/>
      <c r="P190" s="3"/>
      <c r="Q190" s="3"/>
      <c r="R190" s="3"/>
      <c r="S190" s="3"/>
      <c r="T190" s="70"/>
      <c r="U190" s="66"/>
      <c r="V190" s="66"/>
      <c r="W190" s="66"/>
      <c r="X190" s="66"/>
      <c r="Y190" s="71"/>
      <c r="Z190" s="71"/>
      <c r="AA190" s="71"/>
      <c r="AB190" s="71"/>
      <c r="AC190" s="71"/>
      <c r="AD190" s="71"/>
      <c r="AE190" s="71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137"/>
      <c r="AT190" s="137"/>
      <c r="AU190" s="4" t="s">
        <v>287</v>
      </c>
      <c r="AV190" s="5" t="s">
        <v>338</v>
      </c>
      <c r="AW190" s="321"/>
      <c r="AX190" s="268"/>
      <c r="AY190" s="268"/>
      <c r="AZ190" s="269"/>
      <c r="BA190" s="6">
        <v>15</v>
      </c>
      <c r="BB190" s="52" t="str">
        <f>IF(BA190="","","-")</f>
        <v>-</v>
      </c>
      <c r="BC190" s="288">
        <v>6</v>
      </c>
      <c r="BD190" s="324"/>
      <c r="BE190" s="6">
        <v>15</v>
      </c>
      <c r="BF190" s="52" t="str">
        <f t="shared" si="52"/>
        <v>-</v>
      </c>
      <c r="BG190" s="56">
        <v>3</v>
      </c>
      <c r="BH190" s="324"/>
      <c r="BI190" s="6">
        <v>15</v>
      </c>
      <c r="BJ190" s="52" t="str">
        <f t="shared" si="53"/>
        <v>-</v>
      </c>
      <c r="BK190" s="56">
        <v>8</v>
      </c>
      <c r="BL190" s="324"/>
      <c r="BM190" s="6">
        <v>15</v>
      </c>
      <c r="BN190" s="52" t="str">
        <f t="shared" si="54"/>
        <v>-</v>
      </c>
      <c r="BO190" s="56">
        <v>8</v>
      </c>
      <c r="BP190" s="351"/>
      <c r="BQ190" s="374"/>
      <c r="BR190" s="375"/>
      <c r="BS190" s="375"/>
      <c r="BT190" s="376"/>
      <c r="BU190" s="71"/>
      <c r="BV190" s="91">
        <f>COUNTIF(AW189:BP191,"○")</f>
        <v>4</v>
      </c>
      <c r="BW190" s="92">
        <f>COUNTIF(AW189:BP191,"×")</f>
        <v>0</v>
      </c>
      <c r="BX190" s="138">
        <f>(IF((AW189&gt;AY189),1,0))+(IF((AW190&gt;AY190),1,0))+(IF((AW191&gt;AY191),1,0))+(IF((BA189&gt;BC189),1,0))+(IF((BA190&gt;BC190),1,0))+(IF((BA191&gt;BC191),1,0))+(IF((BE189&gt;BG189),1,0))+(IF((BE190&gt;BG190),1,0))+(IF((BE191&gt;BG191),1,0))+(IF((BI189&gt;BK189),1,0))+(IF((BI190&gt;BK190),1,0))+(IF((BI191&gt;BK191),1,0))+(IF((BM189&gt;BO189),1,0))+(IF((BM190&gt;BO190),1,0))+(IF((BM191&gt;BO191),1,0))</f>
        <v>8</v>
      </c>
      <c r="BY190" s="139">
        <f>(IF((AW189&lt;AY189),1,0))+(IF((AW190&lt;AY190),1,0))+(IF((AW191&lt;AY191),1,0))+(IF((BA189&lt;BC189),1,0))+(IF((BA190&lt;BC190),1,0))+(IF((BA191&lt;BC191),1,0))+(IF((BE189&lt;BG189),1,0))+(IF((BE190&lt;BG190),1,0))+(IF((BE191&lt;BG191),1,0))+(IF((BI189&lt;BK189),1,0))+(IF((BI190&lt;BK190),1,0))+(IF((BI191&lt;BK191),1,0))+(IF((BM189&lt;BO189),1,0))+(IF((BM190&lt;BO190),1,0))+(IF((BM191&lt;BO191),1,0))</f>
        <v>0</v>
      </c>
      <c r="BZ190" s="140">
        <f>BX190-BY190</f>
        <v>8</v>
      </c>
      <c r="CA190" s="92">
        <f>SUM(AW189:AW191,BA189:BA191,BE189:BE191,BI189:BI191,BM189:BM191)</f>
        <v>120</v>
      </c>
      <c r="CB190" s="92">
        <f>SUM(AY189:AY191,BC189:BC191,BG189:BG191,BK189:BK191,BO189:BO191)</f>
        <v>39</v>
      </c>
      <c r="CC190" s="94">
        <f>CA190-CB190</f>
        <v>81</v>
      </c>
    </row>
    <row r="191" spans="1:81" ht="9" customHeight="1">
      <c r="A191" s="66"/>
      <c r="B191" s="125" t="s">
        <v>221</v>
      </c>
      <c r="C191" s="2" t="s">
        <v>223</v>
      </c>
      <c r="D191" s="307"/>
      <c r="E191" s="308"/>
      <c r="F191" s="308"/>
      <c r="G191" s="309"/>
      <c r="H191" s="67"/>
      <c r="I191" s="67"/>
      <c r="J191" s="67"/>
      <c r="K191" s="67"/>
      <c r="L191" s="67"/>
      <c r="M191" s="67"/>
      <c r="N191" s="67"/>
      <c r="O191" s="152"/>
      <c r="P191" s="152"/>
      <c r="Q191" s="152"/>
      <c r="R191" s="152"/>
      <c r="S191" s="152"/>
      <c r="T191" s="66"/>
      <c r="U191" s="66"/>
      <c r="V191" s="66"/>
      <c r="W191" s="66"/>
      <c r="X191" s="66"/>
      <c r="Y191" s="71"/>
      <c r="Z191" s="71"/>
      <c r="AA191" s="71"/>
      <c r="AB191" s="71"/>
      <c r="AC191" s="71"/>
      <c r="AD191" s="71"/>
      <c r="AE191" s="71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137"/>
      <c r="AT191" s="137"/>
      <c r="AU191" s="9"/>
      <c r="AV191" s="10" t="s">
        <v>194</v>
      </c>
      <c r="AW191" s="322"/>
      <c r="AX191" s="271"/>
      <c r="AY191" s="271"/>
      <c r="AZ191" s="272"/>
      <c r="BA191" s="12"/>
      <c r="BB191" s="52">
        <f>IF(BA191="","","-")</f>
      </c>
      <c r="BC191" s="59"/>
      <c r="BD191" s="325"/>
      <c r="BE191" s="12"/>
      <c r="BF191" s="54">
        <f t="shared" si="52"/>
      </c>
      <c r="BG191" s="59"/>
      <c r="BH191" s="324"/>
      <c r="BI191" s="6"/>
      <c r="BJ191" s="52">
        <f t="shared" si="53"/>
      </c>
      <c r="BK191" s="56"/>
      <c r="BL191" s="324"/>
      <c r="BM191" s="6"/>
      <c r="BN191" s="52">
        <f t="shared" si="54"/>
      </c>
      <c r="BO191" s="56"/>
      <c r="BP191" s="351"/>
      <c r="BQ191" s="42">
        <f>BV190</f>
        <v>4</v>
      </c>
      <c r="BR191" s="43" t="s">
        <v>343</v>
      </c>
      <c r="BS191" s="43">
        <f>BW190</f>
        <v>0</v>
      </c>
      <c r="BT191" s="44" t="s">
        <v>70</v>
      </c>
      <c r="BU191" s="71"/>
      <c r="BV191" s="91"/>
      <c r="BW191" s="92"/>
      <c r="BX191" s="138"/>
      <c r="BY191" s="139"/>
      <c r="BZ191" s="94"/>
      <c r="CA191" s="92"/>
      <c r="CB191" s="92"/>
      <c r="CC191" s="94"/>
    </row>
    <row r="192" spans="1:81" ht="9" customHeight="1" thickBo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71"/>
      <c r="Z192" s="71"/>
      <c r="AA192" s="71"/>
      <c r="AB192" s="71"/>
      <c r="AC192" s="71"/>
      <c r="AD192" s="71"/>
      <c r="AE192" s="71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137"/>
      <c r="AT192" s="137"/>
      <c r="AU192" s="4" t="s">
        <v>288</v>
      </c>
      <c r="AV192" s="14" t="s">
        <v>61</v>
      </c>
      <c r="AW192" s="55">
        <f>IF(BC189="","",BC189)</f>
        <v>2</v>
      </c>
      <c r="AX192" s="52" t="str">
        <f>IF(AW192="","","-")</f>
        <v>-</v>
      </c>
      <c r="AY192" s="56">
        <f>IF(BA189="","",BA189)</f>
        <v>15</v>
      </c>
      <c r="AZ192" s="318" t="str">
        <f>IF(BD189="","",IF(BD189="○","×",IF(BD189="×","○")))</f>
        <v>×</v>
      </c>
      <c r="BA192" s="284"/>
      <c r="BB192" s="276"/>
      <c r="BC192" s="276"/>
      <c r="BD192" s="266"/>
      <c r="BE192" s="6">
        <v>15</v>
      </c>
      <c r="BF192" s="52" t="str">
        <f t="shared" si="52"/>
        <v>-</v>
      </c>
      <c r="BG192" s="56">
        <v>1</v>
      </c>
      <c r="BH192" s="368" t="str">
        <f>IF(BE192&lt;&gt;"",IF(BE192&gt;BG192,IF(BE193&gt;BG193,"○",IF(BE194&gt;BG194,"○","×")),IF(BE193&gt;BG193,IF(BE194&gt;BG194,"○","×"),"×")),"")</f>
        <v>○</v>
      </c>
      <c r="BI192" s="35">
        <v>9</v>
      </c>
      <c r="BJ192" s="57" t="str">
        <f t="shared" si="53"/>
        <v>-</v>
      </c>
      <c r="BK192" s="61">
        <v>15</v>
      </c>
      <c r="BL192" s="368" t="str">
        <f>IF(BI192&lt;&gt;"",IF(BI192&gt;BK192,IF(BI193&gt;BK193,"○",IF(BI194&gt;BK194,"○","×")),IF(BI193&gt;BK193,IF(BI194&gt;BK194,"○","×"),"×")),"")</f>
        <v>×</v>
      </c>
      <c r="BM192" s="35">
        <v>15</v>
      </c>
      <c r="BN192" s="57" t="str">
        <f t="shared" si="54"/>
        <v>-</v>
      </c>
      <c r="BO192" s="61">
        <v>13</v>
      </c>
      <c r="BP192" s="353" t="str">
        <f>IF(BM192&lt;&gt;"",IF(BM192&gt;BO192,IF(BM193&gt;BO193,"○",IF(BM194&gt;BO194,"○","×")),IF(BM193&gt;BO193,IF(BM194&gt;BO194,"○","×"),"×")),"")</f>
        <v>○</v>
      </c>
      <c r="BQ192" s="371" t="s">
        <v>433</v>
      </c>
      <c r="BR192" s="372"/>
      <c r="BS192" s="372"/>
      <c r="BT192" s="373"/>
      <c r="BU192" s="71"/>
      <c r="BV192" s="106"/>
      <c r="BW192" s="107"/>
      <c r="BX192" s="141"/>
      <c r="BY192" s="142"/>
      <c r="BZ192" s="108"/>
      <c r="CA192" s="107"/>
      <c r="CB192" s="107"/>
      <c r="CC192" s="108"/>
    </row>
    <row r="193" spans="1:81" ht="9" customHeight="1">
      <c r="A193" s="66"/>
      <c r="B193" s="338" t="s">
        <v>26</v>
      </c>
      <c r="C193" s="339"/>
      <c r="D193" s="342" t="str">
        <f>B195</f>
        <v>桧垣政志</v>
      </c>
      <c r="E193" s="333"/>
      <c r="F193" s="333"/>
      <c r="G193" s="343"/>
      <c r="H193" s="332" t="str">
        <f>B198</f>
        <v>大久保宏茂</v>
      </c>
      <c r="I193" s="333"/>
      <c r="J193" s="333"/>
      <c r="K193" s="343"/>
      <c r="L193" s="332" t="str">
        <f>B201</f>
        <v>真鍋勝行</v>
      </c>
      <c r="M193" s="333"/>
      <c r="N193" s="333"/>
      <c r="O193" s="343"/>
      <c r="P193" s="332" t="str">
        <f>B204</f>
        <v>山本準也</v>
      </c>
      <c r="Q193" s="333"/>
      <c r="R193" s="333"/>
      <c r="S193" s="334"/>
      <c r="T193" s="335" t="s">
        <v>39</v>
      </c>
      <c r="U193" s="336"/>
      <c r="V193" s="336"/>
      <c r="W193" s="337"/>
      <c r="X193" s="66"/>
      <c r="Y193" s="316" t="s">
        <v>66</v>
      </c>
      <c r="Z193" s="317"/>
      <c r="AA193" s="316" t="s">
        <v>67</v>
      </c>
      <c r="AB193" s="390"/>
      <c r="AC193" s="317"/>
      <c r="AD193" s="391" t="s">
        <v>68</v>
      </c>
      <c r="AE193" s="392"/>
      <c r="AF193" s="393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137"/>
      <c r="AT193" s="137"/>
      <c r="AU193" s="4" t="s">
        <v>436</v>
      </c>
      <c r="AV193" s="5" t="s">
        <v>61</v>
      </c>
      <c r="AW193" s="55">
        <f>IF(BC190="","",BC190)</f>
        <v>6</v>
      </c>
      <c r="AX193" s="52" t="str">
        <f>IF(AW193="","","-")</f>
        <v>-</v>
      </c>
      <c r="AY193" s="56">
        <f>IF(BA190="","",BA190)</f>
        <v>15</v>
      </c>
      <c r="AZ193" s="319" t="str">
        <f>IF(BB190="","",BB190)</f>
        <v>-</v>
      </c>
      <c r="BA193" s="267"/>
      <c r="BB193" s="268"/>
      <c r="BC193" s="268"/>
      <c r="BD193" s="269"/>
      <c r="BE193" s="6">
        <v>15</v>
      </c>
      <c r="BF193" s="52" t="str">
        <f t="shared" si="52"/>
        <v>-</v>
      </c>
      <c r="BG193" s="56">
        <v>7</v>
      </c>
      <c r="BH193" s="324"/>
      <c r="BI193" s="6">
        <v>14</v>
      </c>
      <c r="BJ193" s="52" t="str">
        <f t="shared" si="53"/>
        <v>-</v>
      </c>
      <c r="BK193" s="56">
        <v>16</v>
      </c>
      <c r="BL193" s="324"/>
      <c r="BM193" s="6">
        <v>15</v>
      </c>
      <c r="BN193" s="52" t="str">
        <f t="shared" si="54"/>
        <v>-</v>
      </c>
      <c r="BO193" s="56">
        <v>9</v>
      </c>
      <c r="BP193" s="351"/>
      <c r="BQ193" s="374"/>
      <c r="BR193" s="375"/>
      <c r="BS193" s="375"/>
      <c r="BT193" s="376"/>
      <c r="BU193" s="71"/>
      <c r="BV193" s="91">
        <f>COUNTIF(AW192:BP194,"○")</f>
        <v>2</v>
      </c>
      <c r="BW193" s="92">
        <f>COUNTIF(AW192:BP194,"×")</f>
        <v>2</v>
      </c>
      <c r="BX193" s="138">
        <f>(IF((AW192&gt;AY192),1,0))+(IF((AW193&gt;AY193),1,0))+(IF((AW194&gt;AY194),1,0))+(IF((BA192&gt;BC192),1,0))+(IF((BA193&gt;BC193),1,0))+(IF((BA194&gt;BC194),1,0))+(IF((BE192&gt;BG192),1,0))+(IF((BE193&gt;BG193),1,0))+(IF((BE194&gt;BG194),1,0))+(IF((BI192&gt;BK192),1,0))+(IF((BI193&gt;BK193),1,0))+(IF((BI194&gt;BK194),1,0))+(IF((BM192&gt;BO192),1,0))+(IF((BM193&gt;BO193),1,0))+(IF((BM194&gt;BO194),1,0))</f>
        <v>4</v>
      </c>
      <c r="BY193" s="139">
        <f>(IF((AW192&lt;AY192),1,0))+(IF((AW193&lt;AY193),1,0))+(IF((AW194&lt;AY194),1,0))+(IF((BA192&lt;BC192),1,0))+(IF((BA193&lt;BC193),1,0))+(IF((BA194&lt;BC194),1,0))+(IF((BE192&lt;BG192),1,0))+(IF((BE193&lt;BG193),1,0))+(IF((BE194&lt;BG194),1,0))+(IF((BI192&lt;BK192),1,0))+(IF((BI193&lt;BK193),1,0))+(IF((BI194&lt;BK194),1,0))+(IF((BM192&lt;BO192),1,0))+(IF((BM193&lt;BO193),1,0))+(IF((BM194&lt;BO194),1,0))</f>
        <v>4</v>
      </c>
      <c r="BZ193" s="140">
        <f>BX193-BY193</f>
        <v>0</v>
      </c>
      <c r="CA193" s="92">
        <f>SUM(AW192:AW194,BA192:BA194,BE192:BE194,BI192:BI194,BM192:BM194)</f>
        <v>91</v>
      </c>
      <c r="CB193" s="92">
        <f>SUM(AY192:AY194,BC192:BC194,BG192:BG194,BK192:BK194,BO192:BO194)</f>
        <v>91</v>
      </c>
      <c r="CC193" s="94">
        <f>CA193-CB193</f>
        <v>0</v>
      </c>
    </row>
    <row r="194" spans="1:81" ht="9" customHeight="1" thickBot="1">
      <c r="A194" s="66"/>
      <c r="B194" s="340"/>
      <c r="C194" s="341"/>
      <c r="D194" s="344" t="str">
        <f>B196</f>
        <v>原康伸</v>
      </c>
      <c r="E194" s="327"/>
      <c r="F194" s="327"/>
      <c r="G194" s="345"/>
      <c r="H194" s="326" t="str">
        <f>B199</f>
        <v>久保敬志</v>
      </c>
      <c r="I194" s="327"/>
      <c r="J194" s="327"/>
      <c r="K194" s="345"/>
      <c r="L194" s="326" t="str">
        <f>B202</f>
        <v>松本浩之</v>
      </c>
      <c r="M194" s="327"/>
      <c r="N194" s="327"/>
      <c r="O194" s="345"/>
      <c r="P194" s="326" t="str">
        <f>B205</f>
        <v>石川翔一郎</v>
      </c>
      <c r="Q194" s="327"/>
      <c r="R194" s="327"/>
      <c r="S194" s="328"/>
      <c r="T194" s="329" t="s">
        <v>40</v>
      </c>
      <c r="U194" s="330"/>
      <c r="V194" s="330"/>
      <c r="W194" s="331"/>
      <c r="X194" s="66"/>
      <c r="Y194" s="80" t="s">
        <v>69</v>
      </c>
      <c r="Z194" s="81" t="s">
        <v>70</v>
      </c>
      <c r="AA194" s="80" t="s">
        <v>344</v>
      </c>
      <c r="AB194" s="81" t="s">
        <v>71</v>
      </c>
      <c r="AC194" s="82" t="s">
        <v>72</v>
      </c>
      <c r="AD194" s="81" t="s">
        <v>345</v>
      </c>
      <c r="AE194" s="81" t="s">
        <v>71</v>
      </c>
      <c r="AF194" s="82" t="s">
        <v>72</v>
      </c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137"/>
      <c r="AT194" s="137"/>
      <c r="AU194" s="9"/>
      <c r="AV194" s="20" t="s">
        <v>127</v>
      </c>
      <c r="AW194" s="58">
        <f>IF(BC191="","",BC191)</f>
      </c>
      <c r="AX194" s="52">
        <f>IF(AW194="","","-")</f>
      </c>
      <c r="AY194" s="59">
        <f>IF(BA191="","",BA191)</f>
      </c>
      <c r="AZ194" s="283">
        <f>IF(BB191="","",BB191)</f>
      </c>
      <c r="BA194" s="270"/>
      <c r="BB194" s="271"/>
      <c r="BC194" s="271"/>
      <c r="BD194" s="272"/>
      <c r="BE194" s="12"/>
      <c r="BF194" s="52">
        <f t="shared" si="52"/>
      </c>
      <c r="BG194" s="59"/>
      <c r="BH194" s="325"/>
      <c r="BI194" s="12"/>
      <c r="BJ194" s="54">
        <f t="shared" si="53"/>
      </c>
      <c r="BK194" s="59"/>
      <c r="BL194" s="325"/>
      <c r="BM194" s="12"/>
      <c r="BN194" s="54">
        <f t="shared" si="54"/>
      </c>
      <c r="BO194" s="59"/>
      <c r="BP194" s="351"/>
      <c r="BQ194" s="42">
        <f>BV193</f>
        <v>2</v>
      </c>
      <c r="BR194" s="43" t="s">
        <v>343</v>
      </c>
      <c r="BS194" s="43">
        <f>BW193</f>
        <v>2</v>
      </c>
      <c r="BT194" s="44" t="s">
        <v>70</v>
      </c>
      <c r="BU194" s="71"/>
      <c r="BV194" s="114"/>
      <c r="BW194" s="115"/>
      <c r="BX194" s="143"/>
      <c r="BY194" s="144"/>
      <c r="BZ194" s="119"/>
      <c r="CA194" s="115"/>
      <c r="CB194" s="115"/>
      <c r="CC194" s="119"/>
    </row>
    <row r="195" spans="1:81" ht="9" customHeight="1">
      <c r="A195" s="66"/>
      <c r="B195" s="4" t="s">
        <v>170</v>
      </c>
      <c r="C195" s="5" t="s">
        <v>325</v>
      </c>
      <c r="D195" s="251"/>
      <c r="E195" s="225"/>
      <c r="F195" s="225"/>
      <c r="G195" s="320"/>
      <c r="H195" s="6">
        <v>8</v>
      </c>
      <c r="I195" s="52" t="str">
        <f>IF(H195="","","-")</f>
        <v>-</v>
      </c>
      <c r="J195" s="56">
        <v>15</v>
      </c>
      <c r="K195" s="323" t="str">
        <f>IF(H195&lt;&gt;"",IF(H195&gt;J195,IF(H196&gt;J196,"○",IF(H197&gt;J197,"○","×")),IF(H196&gt;J196,IF(H197&gt;J197,"○","×"),"×")),"")</f>
        <v>×</v>
      </c>
      <c r="L195" s="6">
        <v>8</v>
      </c>
      <c r="M195" s="53" t="str">
        <f aca="true" t="shared" si="55" ref="M195:M200">IF(L195="","","-")</f>
        <v>-</v>
      </c>
      <c r="N195" s="286">
        <v>15</v>
      </c>
      <c r="O195" s="323" t="str">
        <f>IF(L195&lt;&gt;"",IF(L195&gt;N195,IF(L196&gt;N196,"○",IF(L197&gt;N197,"○","×")),IF(L196&gt;N196,IF(L197&gt;N197,"○","×"),"×")),"")</f>
        <v>×</v>
      </c>
      <c r="P195" s="287">
        <v>15</v>
      </c>
      <c r="Q195" s="53" t="str">
        <f aca="true" t="shared" si="56" ref="Q195:Q203">IF(P195="","","-")</f>
        <v>-</v>
      </c>
      <c r="R195" s="56">
        <v>11</v>
      </c>
      <c r="S195" s="369" t="str">
        <f>IF(P195&lt;&gt;"",IF(P195&gt;R195,IF(P196&gt;R196,"○",IF(P197&gt;R197,"○","×")),IF(P196&gt;R196,IF(P197&gt;R197,"○","×"),"×")),"")</f>
        <v>○</v>
      </c>
      <c r="T195" s="394" t="s">
        <v>372</v>
      </c>
      <c r="U195" s="395"/>
      <c r="V195" s="395"/>
      <c r="W195" s="396"/>
      <c r="X195" s="66"/>
      <c r="Y195" s="98"/>
      <c r="Z195" s="99"/>
      <c r="AA195" s="78"/>
      <c r="AB195" s="79"/>
      <c r="AC195" s="93"/>
      <c r="AD195" s="99"/>
      <c r="AE195" s="99"/>
      <c r="AF195" s="100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137"/>
      <c r="AT195" s="137"/>
      <c r="AU195" s="18" t="s">
        <v>289</v>
      </c>
      <c r="AV195" s="32" t="s">
        <v>149</v>
      </c>
      <c r="AW195" s="55">
        <f>IF(BG189="","",BG189)</f>
        <v>2</v>
      </c>
      <c r="AX195" s="57" t="str">
        <f aca="true" t="shared" si="57" ref="AX195:AX203">IF(AW195="","","-")</f>
        <v>-</v>
      </c>
      <c r="AY195" s="56">
        <f>IF(BE189="","",BE189)</f>
        <v>15</v>
      </c>
      <c r="AZ195" s="318" t="str">
        <f>IF(BH189="","",IF(BH189="○","×",IF(BH189="×","○")))</f>
        <v>×</v>
      </c>
      <c r="BA195" s="6">
        <f>IF(BG192="","",BG192)</f>
        <v>1</v>
      </c>
      <c r="BB195" s="52" t="str">
        <f aca="true" t="shared" si="58" ref="BB195:BB203">IF(BA195="","","-")</f>
        <v>-</v>
      </c>
      <c r="BC195" s="56">
        <f>IF(BE192="","",BE192)</f>
        <v>15</v>
      </c>
      <c r="BD195" s="318" t="str">
        <f>IF(BH192="","",IF(BH192="○","×",IF(BH192="×","○")))</f>
        <v>×</v>
      </c>
      <c r="BE195" s="284"/>
      <c r="BF195" s="276"/>
      <c r="BG195" s="276"/>
      <c r="BH195" s="266"/>
      <c r="BI195" s="6">
        <v>2</v>
      </c>
      <c r="BJ195" s="52" t="str">
        <f t="shared" si="53"/>
        <v>-</v>
      </c>
      <c r="BK195" s="56">
        <v>15</v>
      </c>
      <c r="BL195" s="324" t="str">
        <f>IF(BI195&lt;&gt;"",IF(BI195&gt;BK195,IF(BI196&gt;BK196,"○",IF(BI197&gt;BK197,"○","×")),IF(BI196&gt;BK196,IF(BI197&gt;BK197,"○","×"),"×")),"")</f>
        <v>×</v>
      </c>
      <c r="BM195" s="6">
        <v>6</v>
      </c>
      <c r="BN195" s="52" t="str">
        <f t="shared" si="54"/>
        <v>-</v>
      </c>
      <c r="BO195" s="56">
        <v>15</v>
      </c>
      <c r="BP195" s="353" t="str">
        <f>IF(BM195&lt;&gt;"",IF(BM195&gt;BO195,IF(BM196&gt;BO196,"○",IF(BM197&gt;BO197,"○","×")),IF(BM196&gt;BO196,IF(BM197&gt;BO197,"○","×"),"×")),"")</f>
        <v>×</v>
      </c>
      <c r="BQ195" s="371" t="s">
        <v>435</v>
      </c>
      <c r="BR195" s="372"/>
      <c r="BS195" s="372"/>
      <c r="BT195" s="373"/>
      <c r="BU195" s="71"/>
      <c r="BV195" s="91"/>
      <c r="BW195" s="92"/>
      <c r="BX195" s="138"/>
      <c r="BY195" s="139"/>
      <c r="BZ195" s="94"/>
      <c r="CA195" s="92"/>
      <c r="CB195" s="92"/>
      <c r="CC195" s="94"/>
    </row>
    <row r="196" spans="1:81" ht="9" customHeight="1">
      <c r="A196" s="66"/>
      <c r="B196" s="4" t="s">
        <v>171</v>
      </c>
      <c r="C196" s="5" t="s">
        <v>326</v>
      </c>
      <c r="D196" s="321"/>
      <c r="E196" s="268"/>
      <c r="F196" s="268"/>
      <c r="G196" s="269"/>
      <c r="H196" s="6">
        <v>11</v>
      </c>
      <c r="I196" s="52" t="str">
        <f>IF(H196="","","-")</f>
        <v>-</v>
      </c>
      <c r="J196" s="288">
        <v>15</v>
      </c>
      <c r="K196" s="324"/>
      <c r="L196" s="6">
        <v>11</v>
      </c>
      <c r="M196" s="52" t="str">
        <f t="shared" si="55"/>
        <v>-</v>
      </c>
      <c r="N196" s="56">
        <v>15</v>
      </c>
      <c r="O196" s="324"/>
      <c r="P196" s="6">
        <v>15</v>
      </c>
      <c r="Q196" s="52" t="str">
        <f t="shared" si="56"/>
        <v>-</v>
      </c>
      <c r="R196" s="56">
        <v>10</v>
      </c>
      <c r="S196" s="351"/>
      <c r="T196" s="265"/>
      <c r="U196" s="263"/>
      <c r="V196" s="263"/>
      <c r="W196" s="264"/>
      <c r="X196" s="66"/>
      <c r="Y196" s="98">
        <f>COUNTIF(D195:S197,"○")</f>
        <v>1</v>
      </c>
      <c r="Z196" s="99">
        <f>COUNTIF(D195:S197,"×")</f>
        <v>2</v>
      </c>
      <c r="AA196" s="95">
        <f>(IF((D195&gt;F195),1,0))+(IF((D196&gt;F196),1,0))+(IF((D197&gt;F197),1,0))+(IF((H195&gt;J195),1,0))+(IF((H196&gt;J196),1,0))+(IF((H197&gt;J197),1,0))+(IF((L195&gt;N195),1,0))+(IF((L196&gt;N196),1,0))+(IF((L197&gt;N197),1,0))+(IF((P195&gt;R195),1,0))+(IF((P196&gt;R196),1,0))+(IF((P197&gt;R197),1,0))</f>
        <v>2</v>
      </c>
      <c r="AB196" s="96">
        <f>(IF((D195&lt;F195),1,0))+(IF((D196&lt;F196),1,0))+(IF((D197&lt;F197),1,0))+(IF((H195&lt;J195),1,0))+(IF((H196&lt;J196),1,0))+(IF((H197&lt;J197),1,0))+(IF((L195&lt;N195),1,0))+(IF((L196&lt;N196),1,0))+(IF((L197&lt;N197),1,0))+(IF((P195&lt;R195),1,0))+(IF((P196&lt;R196),1,0))+(IF((P197&lt;R197),1,0))</f>
        <v>4</v>
      </c>
      <c r="AC196" s="97">
        <f>AA196-AB196</f>
        <v>-2</v>
      </c>
      <c r="AD196" s="99">
        <f>SUM(D195:D197,H195:H197,L195:L197,P195:P197)</f>
        <v>68</v>
      </c>
      <c r="AE196" s="99">
        <f>SUM(F195:F197,J195:J197,N195:N197,R195:R197)</f>
        <v>81</v>
      </c>
      <c r="AF196" s="100">
        <f>AD196-AE196</f>
        <v>-13</v>
      </c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137"/>
      <c r="AT196" s="137"/>
      <c r="AU196" s="18" t="s">
        <v>290</v>
      </c>
      <c r="AV196" s="33" t="s">
        <v>149</v>
      </c>
      <c r="AW196" s="55">
        <f>IF(BG190="","",BG190)</f>
        <v>3</v>
      </c>
      <c r="AX196" s="52" t="str">
        <f t="shared" si="57"/>
        <v>-</v>
      </c>
      <c r="AY196" s="56">
        <f>IF(BE190="","",BE190)</f>
        <v>15</v>
      </c>
      <c r="AZ196" s="319">
        <f>IF(BB193="","",BB193)</f>
      </c>
      <c r="BA196" s="6">
        <f>IF(BG193="","",BG193)</f>
        <v>7</v>
      </c>
      <c r="BB196" s="52" t="str">
        <f t="shared" si="58"/>
        <v>-</v>
      </c>
      <c r="BC196" s="56">
        <f>IF(BE193="","",BE193)</f>
        <v>15</v>
      </c>
      <c r="BD196" s="319" t="str">
        <f>IF(BF193="","",BF193)</f>
        <v>-</v>
      </c>
      <c r="BE196" s="267"/>
      <c r="BF196" s="268"/>
      <c r="BG196" s="268"/>
      <c r="BH196" s="269"/>
      <c r="BI196" s="6">
        <v>2</v>
      </c>
      <c r="BJ196" s="52" t="str">
        <f t="shared" si="53"/>
        <v>-</v>
      </c>
      <c r="BK196" s="56">
        <v>15</v>
      </c>
      <c r="BL196" s="324"/>
      <c r="BM196" s="6">
        <v>14</v>
      </c>
      <c r="BN196" s="52" t="str">
        <f t="shared" si="54"/>
        <v>-</v>
      </c>
      <c r="BO196" s="56">
        <v>16</v>
      </c>
      <c r="BP196" s="351"/>
      <c r="BQ196" s="374"/>
      <c r="BR196" s="375"/>
      <c r="BS196" s="375"/>
      <c r="BT196" s="376"/>
      <c r="BU196" s="71"/>
      <c r="BV196" s="91">
        <f>COUNTIF(AW195:BP197,"○")</f>
        <v>0</v>
      </c>
      <c r="BW196" s="92">
        <f>COUNTIF(AW195:BP197,"×")</f>
        <v>4</v>
      </c>
      <c r="BX196" s="138">
        <f>(IF((AW195&gt;AY195),1,0))+(IF((AW196&gt;AY196),1,0))+(IF((AW197&gt;AY197),1,0))+(IF((BA195&gt;BC195),1,0))+(IF((BA196&gt;BC196),1,0))+(IF((BA197&gt;BC197),1,0))+(IF((BE195&gt;BG195),1,0))+(IF((BE196&gt;BG196),1,0))+(IF((BE197&gt;BG197),1,0))+(IF((BI195&gt;BK195),1,0))+(IF((BI196&gt;BK196),1,0))+(IF((BI197&gt;BK197),1,0))+(IF((BM195&gt;BO195),1,0))+(IF((BM196&gt;BO196),1,0))+(IF((BM197&gt;BO197),1,0))</f>
        <v>0</v>
      </c>
      <c r="BY196" s="139">
        <f>(IF((AW195&lt;AY195),1,0))+(IF((AW196&lt;AY196),1,0))+(IF((AW197&lt;AY197),1,0))+(IF((BA195&lt;BC195),1,0))+(IF((BA196&lt;BC196),1,0))+(IF((BA197&lt;BC197),1,0))+(IF((BE195&lt;BG195),1,0))+(IF((BE196&lt;BG196),1,0))+(IF((BE197&lt;BG197),1,0))+(IF((BI195&lt;BK195),1,0))+(IF((BI196&lt;BK196),1,0))+(IF((BI197&lt;BK197),1,0))+(IF((BM195&lt;BO195),1,0))+(IF((BM196&lt;BO196),1,0))+(IF((BM197&lt;BO197),1,0))</f>
        <v>8</v>
      </c>
      <c r="BZ196" s="140">
        <f>BX196-BY196</f>
        <v>-8</v>
      </c>
      <c r="CA196" s="92">
        <f>SUM(AW195:AW197,BA195:BA197,BE195:BE197,BI195:BI197,BM195:BM197)</f>
        <v>37</v>
      </c>
      <c r="CB196" s="92">
        <f>SUM(AY195:AY197,BC195:BC197,BG195:BG197,BK195:BK197,BO195:BO197)</f>
        <v>121</v>
      </c>
      <c r="CC196" s="94">
        <f>CA196-CB196</f>
        <v>-84</v>
      </c>
    </row>
    <row r="197" spans="1:81" ht="9" customHeight="1">
      <c r="A197" s="66"/>
      <c r="B197" s="9"/>
      <c r="C197" s="10" t="s">
        <v>51</v>
      </c>
      <c r="D197" s="322"/>
      <c r="E197" s="271"/>
      <c r="F197" s="271"/>
      <c r="G197" s="272"/>
      <c r="H197" s="12"/>
      <c r="I197" s="52">
        <f>IF(H197="","","-")</f>
      </c>
      <c r="J197" s="59"/>
      <c r="K197" s="325"/>
      <c r="L197" s="12"/>
      <c r="M197" s="54">
        <f t="shared" si="55"/>
      </c>
      <c r="N197" s="59"/>
      <c r="O197" s="324"/>
      <c r="P197" s="12"/>
      <c r="Q197" s="54">
        <f t="shared" si="56"/>
      </c>
      <c r="R197" s="59"/>
      <c r="S197" s="351"/>
      <c r="T197" s="42">
        <f>Y196</f>
        <v>1</v>
      </c>
      <c r="U197" s="43" t="s">
        <v>343</v>
      </c>
      <c r="V197" s="43">
        <f>Z196</f>
        <v>2</v>
      </c>
      <c r="W197" s="44" t="s">
        <v>70</v>
      </c>
      <c r="X197" s="66"/>
      <c r="Y197" s="98"/>
      <c r="Z197" s="99"/>
      <c r="AA197" s="98"/>
      <c r="AB197" s="99"/>
      <c r="AC197" s="100"/>
      <c r="AD197" s="99"/>
      <c r="AE197" s="99"/>
      <c r="AF197" s="100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137"/>
      <c r="AT197" s="137"/>
      <c r="AU197" s="9"/>
      <c r="AV197" s="37" t="s">
        <v>150</v>
      </c>
      <c r="AW197" s="55">
        <f>IF(BG191="","",BG191)</f>
      </c>
      <c r="AX197" s="52">
        <f t="shared" si="57"/>
      </c>
      <c r="AY197" s="56">
        <f>IF(BE191="","",BE191)</f>
      </c>
      <c r="AZ197" s="319">
        <f>IF(BB194="","",BB194)</f>
      </c>
      <c r="BA197" s="6">
        <f>IF(BG194="","",BG194)</f>
      </c>
      <c r="BB197" s="52">
        <f t="shared" si="58"/>
      </c>
      <c r="BC197" s="56">
        <f>IF(BE194="","",BE194)</f>
      </c>
      <c r="BD197" s="319">
        <f>IF(BF194="","",BF194)</f>
      </c>
      <c r="BE197" s="267"/>
      <c r="BF197" s="268"/>
      <c r="BG197" s="268"/>
      <c r="BH197" s="269"/>
      <c r="BI197" s="6"/>
      <c r="BJ197" s="52">
        <f t="shared" si="53"/>
      </c>
      <c r="BK197" s="56"/>
      <c r="BL197" s="325"/>
      <c r="BM197" s="6"/>
      <c r="BN197" s="52">
        <f t="shared" si="54"/>
      </c>
      <c r="BO197" s="56"/>
      <c r="BP197" s="352"/>
      <c r="BQ197" s="42">
        <f>BV196</f>
        <v>0</v>
      </c>
      <c r="BR197" s="43" t="s">
        <v>343</v>
      </c>
      <c r="BS197" s="43">
        <f>BW196</f>
        <v>4</v>
      </c>
      <c r="BT197" s="44" t="s">
        <v>70</v>
      </c>
      <c r="BU197" s="71"/>
      <c r="BV197" s="91"/>
      <c r="BW197" s="92"/>
      <c r="BX197" s="138"/>
      <c r="BY197" s="139"/>
      <c r="BZ197" s="94"/>
      <c r="CA197" s="92"/>
      <c r="CB197" s="92"/>
      <c r="CC197" s="94"/>
    </row>
    <row r="198" spans="1:81" ht="9" customHeight="1">
      <c r="A198" s="66"/>
      <c r="B198" s="4" t="s">
        <v>172</v>
      </c>
      <c r="C198" s="14" t="s">
        <v>58</v>
      </c>
      <c r="D198" s="55">
        <f>IF(J195="","",J195)</f>
        <v>15</v>
      </c>
      <c r="E198" s="52" t="str">
        <f aca="true" t="shared" si="59" ref="E198:E206">IF(D198="","","-")</f>
        <v>-</v>
      </c>
      <c r="F198" s="56">
        <f>IF(H195="","",H195)</f>
        <v>8</v>
      </c>
      <c r="G198" s="318" t="str">
        <f>IF(K195="","",IF(K195="○","×",IF(K195="×","○")))</f>
        <v>○</v>
      </c>
      <c r="H198" s="284"/>
      <c r="I198" s="276"/>
      <c r="J198" s="276"/>
      <c r="K198" s="266"/>
      <c r="L198" s="6">
        <v>15</v>
      </c>
      <c r="M198" s="52" t="str">
        <f t="shared" si="55"/>
        <v>-</v>
      </c>
      <c r="N198" s="56">
        <v>9</v>
      </c>
      <c r="O198" s="368" t="str">
        <f>IF(L198&lt;&gt;"",IF(L198&gt;N198,IF(L199&gt;N199,"○",IF(L200&gt;N200,"○","×")),IF(L199&gt;N199,IF(L200&gt;N200,"○","×"),"×")),"")</f>
        <v>○</v>
      </c>
      <c r="P198" s="6">
        <v>15</v>
      </c>
      <c r="Q198" s="52" t="str">
        <f t="shared" si="56"/>
        <v>-</v>
      </c>
      <c r="R198" s="56">
        <v>9</v>
      </c>
      <c r="S198" s="353" t="str">
        <f>IF(P198&lt;&gt;"",IF(P198&gt;R198,IF(P199&gt;R199,"○",IF(P200&gt;R200,"○","×")),IF(P199&gt;R199,IF(P200&gt;R200,"○","×"),"×")),"")</f>
        <v>○</v>
      </c>
      <c r="T198" s="273" t="s">
        <v>370</v>
      </c>
      <c r="U198" s="274"/>
      <c r="V198" s="274"/>
      <c r="W198" s="275"/>
      <c r="X198" s="66"/>
      <c r="Y198" s="78"/>
      <c r="Z198" s="79"/>
      <c r="AA198" s="78"/>
      <c r="AB198" s="79"/>
      <c r="AC198" s="93"/>
      <c r="AD198" s="79"/>
      <c r="AE198" s="79"/>
      <c r="AF198" s="93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137"/>
      <c r="AT198" s="137"/>
      <c r="AU198" s="4" t="s">
        <v>291</v>
      </c>
      <c r="AV198" s="14" t="s">
        <v>352</v>
      </c>
      <c r="AW198" s="60">
        <f>IF(BK189="","",BK189)</f>
        <v>9</v>
      </c>
      <c r="AX198" s="57" t="str">
        <f t="shared" si="57"/>
        <v>-</v>
      </c>
      <c r="AY198" s="61">
        <f>IF(BI189="","",BI189)</f>
        <v>15</v>
      </c>
      <c r="AZ198" s="409" t="str">
        <f>IF(BL189="","",IF(BL189="○","×",IF(BL189="×","○")))</f>
        <v>×</v>
      </c>
      <c r="BA198" s="35">
        <f>IF(BK192="","",BK192)</f>
        <v>15</v>
      </c>
      <c r="BB198" s="57" t="str">
        <f t="shared" si="58"/>
        <v>-</v>
      </c>
      <c r="BC198" s="61">
        <f>IF(BI192="","",BI192)</f>
        <v>9</v>
      </c>
      <c r="BD198" s="318" t="str">
        <f>IF(BL192="","",IF(BL192="○","×",IF(BL192="×","○")))</f>
        <v>○</v>
      </c>
      <c r="BE198" s="61">
        <f>IF(BK195="","",BK195)</f>
        <v>15</v>
      </c>
      <c r="BF198" s="57" t="str">
        <f aca="true" t="shared" si="60" ref="BF198:BF203">IF(BE198="","","-")</f>
        <v>-</v>
      </c>
      <c r="BG198" s="61">
        <f>IF(BI195="","",BI195)</f>
        <v>2</v>
      </c>
      <c r="BH198" s="318" t="str">
        <f>IF(BL195="","",IF(BL195="○","×",IF(BL195="×","○")))</f>
        <v>○</v>
      </c>
      <c r="BI198" s="284"/>
      <c r="BJ198" s="276"/>
      <c r="BK198" s="276"/>
      <c r="BL198" s="266"/>
      <c r="BM198" s="35">
        <v>15</v>
      </c>
      <c r="BN198" s="57" t="str">
        <f t="shared" si="54"/>
        <v>-</v>
      </c>
      <c r="BO198" s="61">
        <v>3</v>
      </c>
      <c r="BP198" s="351" t="str">
        <f>IF(BM198&lt;&gt;"",IF(BM198&gt;BO198,IF(BM199&gt;BO199,"○",IF(BM200&gt;BO200,"○","×")),IF(BM199&gt;BO199,IF(BM200&gt;BO200,"○","×"),"×")),"")</f>
        <v>○</v>
      </c>
      <c r="BQ198" s="371" t="s">
        <v>432</v>
      </c>
      <c r="BR198" s="372"/>
      <c r="BS198" s="372"/>
      <c r="BT198" s="373"/>
      <c r="BU198" s="71"/>
      <c r="BV198" s="106"/>
      <c r="BW198" s="107"/>
      <c r="BX198" s="141"/>
      <c r="BY198" s="142"/>
      <c r="BZ198" s="108"/>
      <c r="CA198" s="107"/>
      <c r="CB198" s="107"/>
      <c r="CC198" s="108"/>
    </row>
    <row r="199" spans="1:81" ht="9" customHeight="1">
      <c r="A199" s="66"/>
      <c r="B199" s="4" t="s">
        <v>173</v>
      </c>
      <c r="C199" s="5" t="s">
        <v>58</v>
      </c>
      <c r="D199" s="55">
        <f>IF(J196="","",J196)</f>
        <v>15</v>
      </c>
      <c r="E199" s="52" t="str">
        <f t="shared" si="59"/>
        <v>-</v>
      </c>
      <c r="F199" s="56">
        <f>IF(H196="","",H196)</f>
        <v>11</v>
      </c>
      <c r="G199" s="319" t="str">
        <f>IF(I196="","",I196)</f>
        <v>-</v>
      </c>
      <c r="H199" s="267"/>
      <c r="I199" s="268"/>
      <c r="J199" s="268"/>
      <c r="K199" s="269"/>
      <c r="L199" s="6">
        <v>15</v>
      </c>
      <c r="M199" s="52" t="str">
        <f t="shared" si="55"/>
        <v>-</v>
      </c>
      <c r="N199" s="56">
        <v>11</v>
      </c>
      <c r="O199" s="324"/>
      <c r="P199" s="6">
        <v>15</v>
      </c>
      <c r="Q199" s="52" t="str">
        <f t="shared" si="56"/>
        <v>-</v>
      </c>
      <c r="R199" s="56">
        <v>5</v>
      </c>
      <c r="S199" s="351"/>
      <c r="T199" s="265"/>
      <c r="U199" s="263"/>
      <c r="V199" s="263"/>
      <c r="W199" s="264"/>
      <c r="X199" s="66"/>
      <c r="Y199" s="98">
        <f>COUNTIF(D198:S200,"○")</f>
        <v>3</v>
      </c>
      <c r="Z199" s="99">
        <f>COUNTIF(D198:S200,"×")</f>
        <v>0</v>
      </c>
      <c r="AA199" s="95">
        <f>(IF((D198&gt;F198),1,0))+(IF((D199&gt;F199),1,0))+(IF((D200&gt;F200),1,0))+(IF((H198&gt;J198),1,0))+(IF((H199&gt;J199),1,0))+(IF((H200&gt;J200),1,0))+(IF((L198&gt;N198),1,0))+(IF((L199&gt;N199),1,0))+(IF((L200&gt;N200),1,0))+(IF((P198&gt;R198),1,0))+(IF((P199&gt;R199),1,0))+(IF((P200&gt;R200),1,0))</f>
        <v>6</v>
      </c>
      <c r="AB199" s="96">
        <f>(IF((D198&lt;F198),1,0))+(IF((D199&lt;F199),1,0))+(IF((D200&lt;F200),1,0))+(IF((H198&lt;J198),1,0))+(IF((H199&lt;J199),1,0))+(IF((H200&lt;J200),1,0))+(IF((L198&lt;N198),1,0))+(IF((L199&lt;N199),1,0))+(IF((L200&lt;N200),1,0))+(IF((P198&lt;R198),1,0))+(IF((P199&lt;R199),1,0))+(IF((P200&lt;R200),1,0))</f>
        <v>0</v>
      </c>
      <c r="AC199" s="97">
        <f>AA199-AB199</f>
        <v>6</v>
      </c>
      <c r="AD199" s="99">
        <f>SUM(D198:D200,H198:H200,L198:L200,P198:P200)</f>
        <v>90</v>
      </c>
      <c r="AE199" s="99">
        <f>SUM(F198:F200,J198:J200,N198:N200,R198:R200)</f>
        <v>53</v>
      </c>
      <c r="AF199" s="100">
        <f>AD199-AE199</f>
        <v>37</v>
      </c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137"/>
      <c r="AT199" s="137"/>
      <c r="AU199" s="4" t="s">
        <v>292</v>
      </c>
      <c r="AV199" s="5" t="s">
        <v>353</v>
      </c>
      <c r="AW199" s="55">
        <f>IF(BK190="","",BK190)</f>
        <v>8</v>
      </c>
      <c r="AX199" s="52" t="str">
        <f t="shared" si="57"/>
        <v>-</v>
      </c>
      <c r="AY199" s="56">
        <f>IF(BI190="","",BI190)</f>
        <v>15</v>
      </c>
      <c r="AZ199" s="410" t="str">
        <f>IF(BB196="","",BB196)</f>
        <v>-</v>
      </c>
      <c r="BA199" s="6">
        <f>IF(BK193="","",BK193)</f>
        <v>16</v>
      </c>
      <c r="BB199" s="52" t="str">
        <f t="shared" si="58"/>
        <v>-</v>
      </c>
      <c r="BC199" s="56">
        <f>IF(BI193="","",BI193)</f>
        <v>14</v>
      </c>
      <c r="BD199" s="319">
        <f>IF(BF196="","",BF196)</f>
      </c>
      <c r="BE199" s="56">
        <f>IF(BK196="","",BK196)</f>
        <v>15</v>
      </c>
      <c r="BF199" s="52" t="str">
        <f t="shared" si="60"/>
        <v>-</v>
      </c>
      <c r="BG199" s="56">
        <f>IF(BI196="","",BI196)</f>
        <v>2</v>
      </c>
      <c r="BH199" s="319" t="str">
        <f>IF(BJ196="","",BJ196)</f>
        <v>-</v>
      </c>
      <c r="BI199" s="267"/>
      <c r="BJ199" s="268"/>
      <c r="BK199" s="268"/>
      <c r="BL199" s="269"/>
      <c r="BM199" s="6">
        <v>15</v>
      </c>
      <c r="BN199" s="52" t="str">
        <f t="shared" si="54"/>
        <v>-</v>
      </c>
      <c r="BO199" s="56">
        <v>7</v>
      </c>
      <c r="BP199" s="351"/>
      <c r="BQ199" s="374"/>
      <c r="BR199" s="375"/>
      <c r="BS199" s="375"/>
      <c r="BT199" s="376"/>
      <c r="BU199" s="71"/>
      <c r="BV199" s="91">
        <f>COUNTIF(AW198:BP200,"○")</f>
        <v>3</v>
      </c>
      <c r="BW199" s="92">
        <f>COUNTIF(AW198:BP200,"×")</f>
        <v>1</v>
      </c>
      <c r="BX199" s="138">
        <f>(IF((AW198&gt;AY198),1,0))+(IF((AW199&gt;AY199),1,0))+(IF((AW200&gt;AY200),1,0))+(IF((BA198&gt;BC198),1,0))+(IF((BA199&gt;BC199),1,0))+(IF((BA200&gt;BC200),1,0))+(IF((BE198&gt;BG198),1,0))+(IF((BE199&gt;BG199),1,0))+(IF((BE200&gt;BG200),1,0))+(IF((BI198&gt;BK198),1,0))+(IF((BI199&gt;BK199),1,0))+(IF((BI200&gt;BK200),1,0))+(IF((BM198&gt;BO198),1,0))+(IF((BM199&gt;BO199),1,0))+(IF((BM200&gt;BO200),1,0))</f>
        <v>6</v>
      </c>
      <c r="BY199" s="139">
        <f>(IF((AW198&lt;AY198),1,0))+(IF((AW199&lt;AY199),1,0))+(IF((AW200&lt;AY200),1,0))+(IF((BA198&lt;BC198),1,0))+(IF((BA199&lt;BC199),1,0))+(IF((BA200&lt;BC200),1,0))+(IF((BE198&lt;BG198),1,0))+(IF((BE199&lt;BG199),1,0))+(IF((BE200&lt;BG200),1,0))+(IF((BI198&lt;BK198),1,0))+(IF((BI199&lt;BK199),1,0))+(IF((BI200&lt;BK200),1,0))+(IF((BM198&lt;BO198),1,0))+(IF((BM199&lt;BO199),1,0))+(IF((BM200&lt;BO200),1,0))</f>
        <v>2</v>
      </c>
      <c r="BZ199" s="140">
        <f>BX199-BY199</f>
        <v>4</v>
      </c>
      <c r="CA199" s="92">
        <f>SUM(AW198:AW200,BA198:BA200,BE198:BE200,BI198:BI200,BM198:BM200)</f>
        <v>108</v>
      </c>
      <c r="CB199" s="92">
        <f>SUM(AY198:AY200,BC198:BC200,BG198:BG200,BK198:BK200,BO198:BO200)</f>
        <v>67</v>
      </c>
      <c r="CC199" s="94">
        <f>CA199-CB199</f>
        <v>41</v>
      </c>
    </row>
    <row r="200" spans="1:81" ht="9" customHeight="1">
      <c r="A200" s="66"/>
      <c r="B200" s="9"/>
      <c r="C200" s="20" t="s">
        <v>18</v>
      </c>
      <c r="D200" s="58">
        <f>IF(J197="","",J197)</f>
      </c>
      <c r="E200" s="52">
        <f t="shared" si="59"/>
      </c>
      <c r="F200" s="59">
        <f>IF(H197="","",H197)</f>
      </c>
      <c r="G200" s="283">
        <f>IF(I197="","",I197)</f>
      </c>
      <c r="H200" s="270"/>
      <c r="I200" s="271"/>
      <c r="J200" s="271"/>
      <c r="K200" s="272"/>
      <c r="L200" s="12"/>
      <c r="M200" s="52">
        <f t="shared" si="55"/>
      </c>
      <c r="N200" s="59"/>
      <c r="O200" s="325"/>
      <c r="P200" s="12"/>
      <c r="Q200" s="54">
        <f t="shared" si="56"/>
      </c>
      <c r="R200" s="59"/>
      <c r="S200" s="352"/>
      <c r="T200" s="42">
        <f>Y199</f>
        <v>3</v>
      </c>
      <c r="U200" s="43" t="s">
        <v>343</v>
      </c>
      <c r="V200" s="43">
        <f>Z199</f>
        <v>0</v>
      </c>
      <c r="W200" s="44" t="s">
        <v>70</v>
      </c>
      <c r="X200" s="66"/>
      <c r="Y200" s="116"/>
      <c r="Z200" s="117"/>
      <c r="AA200" s="116"/>
      <c r="AB200" s="117"/>
      <c r="AC200" s="118"/>
      <c r="AD200" s="117"/>
      <c r="AE200" s="117"/>
      <c r="AF200" s="118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137"/>
      <c r="AT200" s="137"/>
      <c r="AU200" s="18"/>
      <c r="AV200" s="10" t="s">
        <v>293</v>
      </c>
      <c r="AW200" s="55">
        <f>IF(BK191="","",BK191)</f>
      </c>
      <c r="AX200" s="52">
        <f t="shared" si="57"/>
      </c>
      <c r="AY200" s="56">
        <f>IF(BI191="","",BI191)</f>
      </c>
      <c r="AZ200" s="410">
        <f>IF(BB197="","",BB197)</f>
      </c>
      <c r="BA200" s="6">
        <f>IF(BK194="","",BK194)</f>
      </c>
      <c r="BB200" s="52">
        <f t="shared" si="58"/>
      </c>
      <c r="BC200" s="56">
        <f>IF(BI194="","",BI194)</f>
      </c>
      <c r="BD200" s="319">
        <f>IF(BF197="","",BF197)</f>
      </c>
      <c r="BE200" s="56">
        <f>IF(BK197="","",BK197)</f>
      </c>
      <c r="BF200" s="52">
        <f t="shared" si="60"/>
      </c>
      <c r="BG200" s="56">
        <f>IF(BI197="","",BI197)</f>
      </c>
      <c r="BH200" s="319">
        <f>IF(BJ197="","",BJ197)</f>
      </c>
      <c r="BI200" s="267"/>
      <c r="BJ200" s="268"/>
      <c r="BK200" s="268"/>
      <c r="BL200" s="269"/>
      <c r="BM200" s="6"/>
      <c r="BN200" s="52">
        <f t="shared" si="54"/>
      </c>
      <c r="BO200" s="56"/>
      <c r="BP200" s="352"/>
      <c r="BQ200" s="42">
        <f>BV199</f>
        <v>3</v>
      </c>
      <c r="BR200" s="43" t="s">
        <v>343</v>
      </c>
      <c r="BS200" s="43">
        <f>BW199</f>
        <v>1</v>
      </c>
      <c r="BT200" s="44" t="s">
        <v>70</v>
      </c>
      <c r="BU200" s="71"/>
      <c r="BV200" s="114"/>
      <c r="BW200" s="115"/>
      <c r="BX200" s="143"/>
      <c r="BY200" s="144"/>
      <c r="BZ200" s="119"/>
      <c r="CA200" s="115"/>
      <c r="CB200" s="115"/>
      <c r="CC200" s="119"/>
    </row>
    <row r="201" spans="1:81" ht="9" customHeight="1">
      <c r="A201" s="66"/>
      <c r="B201" s="18" t="s">
        <v>174</v>
      </c>
      <c r="C201" s="5" t="s">
        <v>176</v>
      </c>
      <c r="D201" s="55">
        <f>IF(N195="","",N195)</f>
        <v>15</v>
      </c>
      <c r="E201" s="57" t="str">
        <f t="shared" si="59"/>
        <v>-</v>
      </c>
      <c r="F201" s="56">
        <f>IF(L195="","",L195)</f>
        <v>8</v>
      </c>
      <c r="G201" s="318" t="str">
        <f>IF(O195="","",IF(O195="○","×",IF(O195="×","○")))</f>
        <v>○</v>
      </c>
      <c r="H201" s="6">
        <f>IF(N198="","",N198)</f>
        <v>9</v>
      </c>
      <c r="I201" s="52" t="str">
        <f aca="true" t="shared" si="61" ref="I201:I206">IF(H201="","","-")</f>
        <v>-</v>
      </c>
      <c r="J201" s="56">
        <f>IF(L198="","",L198)</f>
        <v>15</v>
      </c>
      <c r="K201" s="318" t="str">
        <f>IF(O198="","",IF(O198="○","×",IF(O198="×","○")))</f>
        <v>×</v>
      </c>
      <c r="L201" s="284"/>
      <c r="M201" s="276"/>
      <c r="N201" s="276"/>
      <c r="O201" s="266"/>
      <c r="P201" s="6">
        <v>15</v>
      </c>
      <c r="Q201" s="52" t="str">
        <f t="shared" si="56"/>
        <v>-</v>
      </c>
      <c r="R201" s="56">
        <v>7</v>
      </c>
      <c r="S201" s="351" t="str">
        <f>IF(P201&lt;&gt;"",IF(P201&gt;R201,IF(P202&gt;R202,"○",IF(P203&gt;R203,"○","×")),IF(P202&gt;R202,IF(P203&gt;R203,"○","×"),"×")),"")</f>
        <v>○</v>
      </c>
      <c r="T201" s="273" t="s">
        <v>371</v>
      </c>
      <c r="U201" s="274"/>
      <c r="V201" s="274"/>
      <c r="W201" s="275"/>
      <c r="X201" s="66"/>
      <c r="Y201" s="98"/>
      <c r="Z201" s="99"/>
      <c r="AA201" s="98"/>
      <c r="AB201" s="99"/>
      <c r="AC201" s="100"/>
      <c r="AD201" s="99"/>
      <c r="AE201" s="99"/>
      <c r="AF201" s="100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137"/>
      <c r="AS201" s="137"/>
      <c r="AT201" s="137"/>
      <c r="AU201" s="24" t="s">
        <v>294</v>
      </c>
      <c r="AV201" s="32" t="s">
        <v>277</v>
      </c>
      <c r="AW201" s="60">
        <f>IF(BO189="","",BO189)</f>
        <v>1</v>
      </c>
      <c r="AX201" s="57" t="str">
        <f t="shared" si="57"/>
        <v>-</v>
      </c>
      <c r="AY201" s="61">
        <f>IF(BM189="","",BM189)</f>
        <v>15</v>
      </c>
      <c r="AZ201" s="409" t="str">
        <f>IF(BP189="","",IF(BP189="○","×",IF(BP189="×","○")))</f>
        <v>×</v>
      </c>
      <c r="BA201" s="35">
        <f>IF(BO192="","",BO192)</f>
        <v>13</v>
      </c>
      <c r="BB201" s="57" t="str">
        <f t="shared" si="58"/>
        <v>-</v>
      </c>
      <c r="BC201" s="61">
        <f>IF(BM192="","",BM192)</f>
        <v>15</v>
      </c>
      <c r="BD201" s="318" t="str">
        <f>IF(BP192="","",IF(BP192="○","×",IF(BP192="×","○")))</f>
        <v>×</v>
      </c>
      <c r="BE201" s="61">
        <f>IF(BO195="","",BO195)</f>
        <v>15</v>
      </c>
      <c r="BF201" s="57" t="str">
        <f t="shared" si="60"/>
        <v>-</v>
      </c>
      <c r="BG201" s="61">
        <f>IF(BM195="","",BM195)</f>
        <v>6</v>
      </c>
      <c r="BH201" s="318" t="str">
        <f>IF(BP195="","",IF(BP195="○","×",IF(BP195="×","○")))</f>
        <v>○</v>
      </c>
      <c r="BI201" s="35">
        <f>IF(BO198="","",BO198)</f>
        <v>3</v>
      </c>
      <c r="BJ201" s="57" t="str">
        <f>IF(BI201="","","-")</f>
        <v>-</v>
      </c>
      <c r="BK201" s="61">
        <f>IF(BM198="","",BM198)</f>
        <v>15</v>
      </c>
      <c r="BL201" s="318" t="str">
        <f>IF(BP198="","",IF(BP198="○","×",IF(BP198="×","○")))</f>
        <v>×</v>
      </c>
      <c r="BM201" s="284"/>
      <c r="BN201" s="276"/>
      <c r="BO201" s="276"/>
      <c r="BP201" s="266"/>
      <c r="BQ201" s="371" t="s">
        <v>434</v>
      </c>
      <c r="BR201" s="372"/>
      <c r="BS201" s="372"/>
      <c r="BT201" s="373"/>
      <c r="BU201" s="71"/>
      <c r="BV201" s="91"/>
      <c r="BW201" s="92"/>
      <c r="BX201" s="138"/>
      <c r="BY201" s="139"/>
      <c r="BZ201" s="94"/>
      <c r="CA201" s="92"/>
      <c r="CB201" s="92"/>
      <c r="CC201" s="94"/>
    </row>
    <row r="202" spans="1:81" ht="9" customHeight="1">
      <c r="A202" s="66"/>
      <c r="B202" s="18" t="s">
        <v>175</v>
      </c>
      <c r="C202" s="5" t="s">
        <v>176</v>
      </c>
      <c r="D202" s="55">
        <f>IF(N196="","",N196)</f>
        <v>15</v>
      </c>
      <c r="E202" s="52" t="str">
        <f t="shared" si="59"/>
        <v>-</v>
      </c>
      <c r="F202" s="56">
        <f>IF(L196="","",L196)</f>
        <v>11</v>
      </c>
      <c r="G202" s="319">
        <f>IF(I199="","",I199)</f>
      </c>
      <c r="H202" s="6">
        <f>IF(N199="","",N199)</f>
        <v>11</v>
      </c>
      <c r="I202" s="52" t="str">
        <f t="shared" si="61"/>
        <v>-</v>
      </c>
      <c r="J202" s="56">
        <f>IF(L199="","",L199)</f>
        <v>15</v>
      </c>
      <c r="K202" s="319" t="str">
        <f>IF(M199="","",M199)</f>
        <v>-</v>
      </c>
      <c r="L202" s="267"/>
      <c r="M202" s="268"/>
      <c r="N202" s="268"/>
      <c r="O202" s="269"/>
      <c r="P202" s="6">
        <v>15</v>
      </c>
      <c r="Q202" s="52" t="str">
        <f t="shared" si="56"/>
        <v>-</v>
      </c>
      <c r="R202" s="56">
        <v>4</v>
      </c>
      <c r="S202" s="351"/>
      <c r="T202" s="265"/>
      <c r="U202" s="263"/>
      <c r="V202" s="263"/>
      <c r="W202" s="264"/>
      <c r="X202" s="66"/>
      <c r="Y202" s="98">
        <f>COUNTIF(D201:S203,"○")</f>
        <v>2</v>
      </c>
      <c r="Z202" s="99">
        <f>COUNTIF(D201:S203,"×")</f>
        <v>1</v>
      </c>
      <c r="AA202" s="95">
        <f>(IF((D201&gt;F201),1,0))+(IF((D202&gt;F202),1,0))+(IF((D203&gt;F203),1,0))+(IF((H201&gt;J201),1,0))+(IF((H202&gt;J202),1,0))+(IF((H203&gt;J203),1,0))+(IF((L201&gt;N201),1,0))+(IF((L202&gt;N202),1,0))+(IF((L203&gt;N203),1,0))+(IF((P201&gt;R201),1,0))+(IF((P202&gt;R202),1,0))+(IF((P203&gt;R203),1,0))</f>
        <v>4</v>
      </c>
      <c r="AB202" s="96">
        <f>(IF((D201&lt;F201),1,0))+(IF((D202&lt;F202),1,0))+(IF((D203&lt;F203),1,0))+(IF((H201&lt;J201),1,0))+(IF((H202&lt;J202),1,0))+(IF((H203&lt;J203),1,0))+(IF((L201&lt;N201),1,0))+(IF((L202&lt;N202),1,0))+(IF((L203&lt;N203),1,0))+(IF((P201&lt;R201),1,0))+(IF((P202&lt;R202),1,0))+(IF((P203&lt;R203),1,0))</f>
        <v>2</v>
      </c>
      <c r="AC202" s="97">
        <f>AA202-AB202</f>
        <v>2</v>
      </c>
      <c r="AD202" s="99">
        <f>SUM(D201:D203,H201:H203,L201:L203,P201:P203)</f>
        <v>80</v>
      </c>
      <c r="AE202" s="99">
        <f>SUM(F201:F203,J201:J203,N201:N203,R201:R203)</f>
        <v>60</v>
      </c>
      <c r="AF202" s="100">
        <f>AD202-AE202</f>
        <v>20</v>
      </c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137"/>
      <c r="AS202" s="137"/>
      <c r="AT202" s="137"/>
      <c r="AU202" s="18" t="s">
        <v>295</v>
      </c>
      <c r="AV202" s="5" t="s">
        <v>277</v>
      </c>
      <c r="AW202" s="55">
        <f>IF(BO190="","",BO190)</f>
        <v>8</v>
      </c>
      <c r="AX202" s="52" t="str">
        <f t="shared" si="57"/>
        <v>-</v>
      </c>
      <c r="AY202" s="56">
        <f>IF(BM190="","",BM190)</f>
        <v>15</v>
      </c>
      <c r="AZ202" s="410">
        <f>IF(BB193="","",BB193)</f>
      </c>
      <c r="BA202" s="6">
        <f>IF(BO193="","",BO193)</f>
        <v>9</v>
      </c>
      <c r="BB202" s="52" t="str">
        <f t="shared" si="58"/>
        <v>-</v>
      </c>
      <c r="BC202" s="56">
        <f>IF(BM193="","",BM193)</f>
        <v>15</v>
      </c>
      <c r="BD202" s="319" t="str">
        <f>IF(BF199="","",BF199)</f>
        <v>-</v>
      </c>
      <c r="BE202" s="56">
        <f>IF(BO196="","",BO196)</f>
        <v>16</v>
      </c>
      <c r="BF202" s="52" t="str">
        <f t="shared" si="60"/>
        <v>-</v>
      </c>
      <c r="BG202" s="56">
        <f>IF(BM196="","",BM196)</f>
        <v>14</v>
      </c>
      <c r="BH202" s="319">
        <f>IF(BJ199="","",BJ199)</f>
      </c>
      <c r="BI202" s="6">
        <f>IF(BO199="","",BO199)</f>
        <v>7</v>
      </c>
      <c r="BJ202" s="52" t="str">
        <f>IF(BI202="","","-")</f>
        <v>-</v>
      </c>
      <c r="BK202" s="56">
        <f>IF(BM199="","",BM199)</f>
        <v>15</v>
      </c>
      <c r="BL202" s="319" t="str">
        <f>IF(BN199="","",BN199)</f>
        <v>-</v>
      </c>
      <c r="BM202" s="267"/>
      <c r="BN202" s="268"/>
      <c r="BO202" s="268"/>
      <c r="BP202" s="269"/>
      <c r="BQ202" s="374"/>
      <c r="BR202" s="375"/>
      <c r="BS202" s="375"/>
      <c r="BT202" s="376"/>
      <c r="BU202" s="71"/>
      <c r="BV202" s="91">
        <f>COUNTIF(AW201:BP203,"○")</f>
        <v>1</v>
      </c>
      <c r="BW202" s="92">
        <f>COUNTIF(AW201:BP203,"×")</f>
        <v>3</v>
      </c>
      <c r="BX202" s="138">
        <f>(IF((AW201&gt;AY201),1,0))+(IF((AW202&gt;AY202),1,0))+(IF((AW203&gt;AY203),1,0))+(IF((BA201&gt;BC201),1,0))+(IF((BA202&gt;BC202),1,0))+(IF((BA203&gt;BC203),1,0))+(IF((BE201&gt;BG201),1,0))+(IF((BE202&gt;BG202),1,0))+(IF((BE203&gt;BG203),1,0))+(IF((BI201&gt;BK201),1,0))+(IF((BI202&gt;BK202),1,0))+(IF((BI203&gt;BK203),1,0))+(IF((BM201&gt;BO201),1,0))+(IF((BM202&gt;BO202),1,0))+(IF((BM203&gt;BO203),1,0))</f>
        <v>2</v>
      </c>
      <c r="BY202" s="139">
        <f>(IF((AW201&lt;AY201),1,0))+(IF((AW202&lt;AY202),1,0))+(IF((AW203&lt;AY203),1,0))+(IF((BA201&lt;BC201),1,0))+(IF((BA202&lt;BC202),1,0))+(IF((BA203&lt;BC203),1,0))+(IF((BE201&lt;BG201),1,0))+(IF((BE202&lt;BG202),1,0))+(IF((BE203&lt;BG203),1,0))+(IF((BI201&lt;BK201),1,0))+(IF((BI202&lt;BK202),1,0))+(IF((BI203&lt;BK203),1,0))+(IF((BM201&lt;BO201),1,0))+(IF((BM202&lt;BO202),1,0))+(IF((BM203&lt;BO203),1,0))</f>
        <v>6</v>
      </c>
      <c r="BZ202" s="140">
        <f>BX202-BY202</f>
        <v>-4</v>
      </c>
      <c r="CA202" s="92">
        <f>SUM(AW201:AW203,BA201:BA203,BE201:BE203,BI201:BI203,BM201:BM203)</f>
        <v>72</v>
      </c>
      <c r="CB202" s="92">
        <f>SUM(AY201:AY203,BC201:BC203,BG201:BG203,BK201:BK203,BO201:BO203)</f>
        <v>110</v>
      </c>
      <c r="CC202" s="94">
        <f>CA202-CB202</f>
        <v>-38</v>
      </c>
    </row>
    <row r="203" spans="1:81" ht="9" customHeight="1" thickBot="1">
      <c r="A203" s="66"/>
      <c r="B203" s="9"/>
      <c r="C203" s="10" t="s">
        <v>166</v>
      </c>
      <c r="D203" s="58">
        <f>IF(N197="","",N197)</f>
      </c>
      <c r="E203" s="54">
        <f t="shared" si="59"/>
      </c>
      <c r="F203" s="59">
        <f>IF(L197="","",L197)</f>
      </c>
      <c r="G203" s="283">
        <f>IF(I200="","",I200)</f>
      </c>
      <c r="H203" s="12">
        <f>IF(N200="","",N200)</f>
      </c>
      <c r="I203" s="52">
        <f t="shared" si="61"/>
      </c>
      <c r="J203" s="59">
        <f>IF(L200="","",L200)</f>
      </c>
      <c r="K203" s="283">
        <f>IF(M200="","",M200)</f>
      </c>
      <c r="L203" s="270"/>
      <c r="M203" s="271"/>
      <c r="N203" s="271"/>
      <c r="O203" s="272"/>
      <c r="P203" s="12"/>
      <c r="Q203" s="52">
        <f t="shared" si="56"/>
      </c>
      <c r="R203" s="59"/>
      <c r="S203" s="352"/>
      <c r="T203" s="42">
        <f>Y202</f>
        <v>2</v>
      </c>
      <c r="U203" s="43" t="s">
        <v>343</v>
      </c>
      <c r="V203" s="43">
        <f>Z202</f>
        <v>1</v>
      </c>
      <c r="W203" s="44" t="s">
        <v>70</v>
      </c>
      <c r="X203" s="66"/>
      <c r="Y203" s="98"/>
      <c r="Z203" s="99"/>
      <c r="AA203" s="98"/>
      <c r="AB203" s="99"/>
      <c r="AC203" s="100"/>
      <c r="AD203" s="99"/>
      <c r="AE203" s="99"/>
      <c r="AF203" s="100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137"/>
      <c r="AS203" s="137"/>
      <c r="AT203" s="137"/>
      <c r="AU203" s="27"/>
      <c r="AV203" s="28" t="s">
        <v>194</v>
      </c>
      <c r="AW203" s="62">
        <f>IF(BO191="","",BO191)</f>
      </c>
      <c r="AX203" s="63">
        <f t="shared" si="57"/>
      </c>
      <c r="AY203" s="64">
        <f>IF(BM191="","",BM191)</f>
      </c>
      <c r="AZ203" s="411">
        <f>IF(BB194="","",BB194)</f>
      </c>
      <c r="BA203" s="65">
        <f>IF(BO194="","",BO194)</f>
      </c>
      <c r="BB203" s="63">
        <f t="shared" si="58"/>
      </c>
      <c r="BC203" s="64">
        <f>IF(BM194="","",BM194)</f>
      </c>
      <c r="BD203" s="408">
        <f>IF(BF200="","",BF200)</f>
      </c>
      <c r="BE203" s="64">
        <f>IF(BO197="","",BO197)</f>
      </c>
      <c r="BF203" s="63">
        <f t="shared" si="60"/>
      </c>
      <c r="BG203" s="64">
        <f>IF(BM197="","",BM197)</f>
      </c>
      <c r="BH203" s="408">
        <f>IF(BJ200="","",BJ200)</f>
      </c>
      <c r="BI203" s="65">
        <f>IF(BO200="","",BO200)</f>
      </c>
      <c r="BJ203" s="63">
        <f>IF(BI203="","","-")</f>
      </c>
      <c r="BK203" s="64">
        <f>IF(BM200="","",BM200)</f>
      </c>
      <c r="BL203" s="408">
        <f>IF(BN200="","",BN200)</f>
      </c>
      <c r="BM203" s="399"/>
      <c r="BN203" s="400"/>
      <c r="BO203" s="400"/>
      <c r="BP203" s="414"/>
      <c r="BQ203" s="45">
        <f>BV202</f>
        <v>1</v>
      </c>
      <c r="BR203" s="46" t="s">
        <v>343</v>
      </c>
      <c r="BS203" s="46">
        <f>BW202</f>
        <v>3</v>
      </c>
      <c r="BT203" s="47" t="s">
        <v>70</v>
      </c>
      <c r="BU203" s="71"/>
      <c r="BV203" s="114"/>
      <c r="BW203" s="115"/>
      <c r="BX203" s="143"/>
      <c r="BY203" s="144"/>
      <c r="BZ203" s="119"/>
      <c r="CA203" s="115"/>
      <c r="CB203" s="115"/>
      <c r="CC203" s="119"/>
    </row>
    <row r="204" spans="1:81" ht="9" customHeight="1" thickBot="1">
      <c r="A204" s="66"/>
      <c r="B204" s="24" t="s">
        <v>177</v>
      </c>
      <c r="C204" s="14" t="s">
        <v>59</v>
      </c>
      <c r="D204" s="55">
        <f>IF(R195="","",R195)</f>
        <v>11</v>
      </c>
      <c r="E204" s="52" t="str">
        <f t="shared" si="59"/>
        <v>-</v>
      </c>
      <c r="F204" s="56">
        <f>IF(P195="","",P195)</f>
        <v>15</v>
      </c>
      <c r="G204" s="318" t="str">
        <f>IF(S195="","",IF(S195="○","×",IF(S195="×","○")))</f>
        <v>×</v>
      </c>
      <c r="H204" s="6">
        <f>IF(R198="","",R198)</f>
        <v>9</v>
      </c>
      <c r="I204" s="57" t="str">
        <f t="shared" si="61"/>
        <v>-</v>
      </c>
      <c r="J204" s="56">
        <f>IF(P198="","",P198)</f>
        <v>15</v>
      </c>
      <c r="K204" s="318" t="str">
        <f>IF(S198="","",IF(S198="○","×",IF(S198="×","○")))</f>
        <v>×</v>
      </c>
      <c r="L204" s="35">
        <f>IF(R201="","",R201)</f>
        <v>7</v>
      </c>
      <c r="M204" s="52" t="str">
        <f>IF(L204="","","-")</f>
        <v>-</v>
      </c>
      <c r="N204" s="61">
        <f>IF(P201="","",P201)</f>
        <v>15</v>
      </c>
      <c r="O204" s="318" t="str">
        <f>IF(S201="","",IF(S201="○","×",IF(S201="×","○")))</f>
        <v>×</v>
      </c>
      <c r="P204" s="284"/>
      <c r="Q204" s="276"/>
      <c r="R204" s="276"/>
      <c r="S204" s="397"/>
      <c r="T204" s="273" t="s">
        <v>373</v>
      </c>
      <c r="U204" s="274"/>
      <c r="V204" s="274"/>
      <c r="W204" s="275"/>
      <c r="X204" s="66"/>
      <c r="Y204" s="78"/>
      <c r="Z204" s="79"/>
      <c r="AA204" s="78"/>
      <c r="AB204" s="79"/>
      <c r="AC204" s="93"/>
      <c r="AD204" s="79"/>
      <c r="AE204" s="79"/>
      <c r="AF204" s="93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137"/>
      <c r="AS204" s="137"/>
      <c r="AT204" s="137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7"/>
      <c r="BS204" s="67"/>
      <c r="BT204" s="67"/>
      <c r="BU204" s="67"/>
      <c r="CC204" s="66"/>
    </row>
    <row r="205" spans="1:81" ht="9" customHeight="1">
      <c r="A205" s="66"/>
      <c r="B205" s="18" t="s">
        <v>178</v>
      </c>
      <c r="C205" s="5" t="s">
        <v>59</v>
      </c>
      <c r="D205" s="55">
        <f>IF(R196="","",R196)</f>
        <v>10</v>
      </c>
      <c r="E205" s="52" t="str">
        <f t="shared" si="59"/>
        <v>-</v>
      </c>
      <c r="F205" s="56">
        <f>IF(P196="","",P196)</f>
        <v>15</v>
      </c>
      <c r="G205" s="319" t="str">
        <f>IF(I202="","",I202)</f>
        <v>-</v>
      </c>
      <c r="H205" s="6">
        <f>IF(R199="","",R199)</f>
        <v>5</v>
      </c>
      <c r="I205" s="52" t="str">
        <f t="shared" si="61"/>
        <v>-</v>
      </c>
      <c r="J205" s="56">
        <f>IF(P199="","",P199)</f>
        <v>15</v>
      </c>
      <c r="K205" s="319">
        <f>IF(M202="","",M202)</f>
      </c>
      <c r="L205" s="6">
        <f>IF(R202="","",R202)</f>
        <v>4</v>
      </c>
      <c r="M205" s="52" t="str">
        <f>IF(L205="","","-")</f>
        <v>-</v>
      </c>
      <c r="N205" s="56">
        <f>IF(P202="","",P202)</f>
        <v>15</v>
      </c>
      <c r="O205" s="319" t="str">
        <f>IF(Q202="","",Q202)</f>
        <v>-</v>
      </c>
      <c r="P205" s="267"/>
      <c r="Q205" s="268"/>
      <c r="R205" s="268"/>
      <c r="S205" s="398"/>
      <c r="T205" s="265"/>
      <c r="U205" s="263"/>
      <c r="V205" s="263"/>
      <c r="W205" s="264"/>
      <c r="X205" s="66"/>
      <c r="Y205" s="98">
        <f>COUNTIF(D204:S206,"○")</f>
        <v>0</v>
      </c>
      <c r="Z205" s="99">
        <f>COUNTIF(D204:S206,"×")</f>
        <v>3</v>
      </c>
      <c r="AA205" s="95">
        <f>(IF((D204&gt;F204),1,0))+(IF((D205&gt;F205),1,0))+(IF((D206&gt;F206),1,0))+(IF((H204&gt;J204),1,0))+(IF((H205&gt;J205),1,0))+(IF((H206&gt;J206),1,0))+(IF((L204&gt;N204),1,0))+(IF((L205&gt;N205),1,0))+(IF((L206&gt;N206),1,0))+(IF((P204&gt;R204),1,0))+(IF((P205&gt;R205),1,0))+(IF((P206&gt;R206),1,0))</f>
        <v>0</v>
      </c>
      <c r="AB205" s="96">
        <f>(IF((D204&lt;F204),1,0))+(IF((D205&lt;F205),1,0))+(IF((D206&lt;F206),1,0))+(IF((H204&lt;J204),1,0))+(IF((H205&lt;J205),1,0))+(IF((H206&lt;J206),1,0))+(IF((L204&lt;N204),1,0))+(IF((L205&lt;N205),1,0))+(IF((L206&lt;N206),1,0))+(IF((P204&lt;R204),1,0))+(IF((P205&lt;R205),1,0))+(IF((P206&lt;R206),1,0))</f>
        <v>6</v>
      </c>
      <c r="AC205" s="97">
        <f>AA205-AB205</f>
        <v>-6</v>
      </c>
      <c r="AD205" s="99">
        <f>SUM(D204:D206,H204:H206,L204:L206,P204:P206)</f>
        <v>46</v>
      </c>
      <c r="AE205" s="99">
        <f>SUM(F204:F206,J204:J206,N204:N206,R204:R206)</f>
        <v>90</v>
      </c>
      <c r="AF205" s="100">
        <f>AD205-AE205</f>
        <v>-44</v>
      </c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137"/>
      <c r="AS205" s="137"/>
      <c r="AT205" s="137"/>
      <c r="AU205" s="338" t="s">
        <v>274</v>
      </c>
      <c r="AV205" s="339"/>
      <c r="AW205" s="342" t="str">
        <f>AU207</f>
        <v>浜田有希子</v>
      </c>
      <c r="AX205" s="333"/>
      <c r="AY205" s="333"/>
      <c r="AZ205" s="343"/>
      <c r="BA205" s="332" t="str">
        <f>AU210</f>
        <v>坂下文美</v>
      </c>
      <c r="BB205" s="333"/>
      <c r="BC205" s="333"/>
      <c r="BD205" s="343"/>
      <c r="BE205" s="332" t="str">
        <f>AU213</f>
        <v>小野桂</v>
      </c>
      <c r="BF205" s="333"/>
      <c r="BG205" s="333"/>
      <c r="BH205" s="343"/>
      <c r="BI205" s="332" t="str">
        <f>AU216</f>
        <v>星加絵美子</v>
      </c>
      <c r="BJ205" s="333"/>
      <c r="BK205" s="333"/>
      <c r="BL205" s="343"/>
      <c r="BM205" s="332" t="str">
        <f>AU219</f>
        <v>福田聖子</v>
      </c>
      <c r="BN205" s="333"/>
      <c r="BO205" s="333"/>
      <c r="BP205" s="343"/>
      <c r="BQ205" s="335" t="s">
        <v>39</v>
      </c>
      <c r="BR205" s="336"/>
      <c r="BS205" s="336"/>
      <c r="BT205" s="337"/>
      <c r="BU205" s="71"/>
      <c r="BV205" s="440" t="s">
        <v>66</v>
      </c>
      <c r="BW205" s="441"/>
      <c r="BX205" s="316" t="s">
        <v>67</v>
      </c>
      <c r="BY205" s="390"/>
      <c r="BZ205" s="317"/>
      <c r="CA205" s="391" t="s">
        <v>68</v>
      </c>
      <c r="CB205" s="392"/>
      <c r="CC205" s="393"/>
    </row>
    <row r="206" spans="1:81" ht="9" customHeight="1" thickBot="1">
      <c r="A206" s="66"/>
      <c r="B206" s="27"/>
      <c r="C206" s="34" t="s">
        <v>169</v>
      </c>
      <c r="D206" s="62">
        <f>IF(R197="","",R197)</f>
      </c>
      <c r="E206" s="63">
        <f t="shared" si="59"/>
      </c>
      <c r="F206" s="64">
        <f>IF(P197="","",P197)</f>
      </c>
      <c r="G206" s="408">
        <f>IF(I203="","",I203)</f>
      </c>
      <c r="H206" s="65">
        <f>IF(R200="","",R200)</f>
      </c>
      <c r="I206" s="63">
        <f t="shared" si="61"/>
      </c>
      <c r="J206" s="64">
        <f>IF(P200="","",P200)</f>
      </c>
      <c r="K206" s="408">
        <f>IF(M203="","",M203)</f>
      </c>
      <c r="L206" s="65">
        <f>IF(R203="","",R203)</f>
      </c>
      <c r="M206" s="63">
        <f>IF(L206="","","-")</f>
      </c>
      <c r="N206" s="64">
        <f>IF(P203="","",P203)</f>
      </c>
      <c r="O206" s="408">
        <f>IF(Q203="","",Q203)</f>
      </c>
      <c r="P206" s="399"/>
      <c r="Q206" s="400"/>
      <c r="R206" s="400"/>
      <c r="S206" s="401"/>
      <c r="T206" s="45">
        <f>Y205</f>
        <v>0</v>
      </c>
      <c r="U206" s="46" t="s">
        <v>343</v>
      </c>
      <c r="V206" s="46">
        <f>Z205</f>
        <v>3</v>
      </c>
      <c r="W206" s="47" t="s">
        <v>70</v>
      </c>
      <c r="X206" s="66"/>
      <c r="Y206" s="116"/>
      <c r="Z206" s="117"/>
      <c r="AA206" s="116"/>
      <c r="AB206" s="117"/>
      <c r="AC206" s="118"/>
      <c r="AD206" s="117"/>
      <c r="AE206" s="117"/>
      <c r="AF206" s="118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137"/>
      <c r="AS206" s="137"/>
      <c r="AT206" s="137"/>
      <c r="AU206" s="340"/>
      <c r="AV206" s="341"/>
      <c r="AW206" s="344" t="str">
        <f>AU208</f>
        <v>川端幸子</v>
      </c>
      <c r="AX206" s="327"/>
      <c r="AY206" s="327"/>
      <c r="AZ206" s="345"/>
      <c r="BA206" s="326" t="str">
        <f>AU211</f>
        <v>高橋直子</v>
      </c>
      <c r="BB206" s="327"/>
      <c r="BC206" s="327"/>
      <c r="BD206" s="345"/>
      <c r="BE206" s="326" t="str">
        <f>AU214</f>
        <v>長野千咲</v>
      </c>
      <c r="BF206" s="327"/>
      <c r="BG206" s="327"/>
      <c r="BH206" s="345"/>
      <c r="BI206" s="326" t="str">
        <f>AU217</f>
        <v>星川真弓</v>
      </c>
      <c r="BJ206" s="327"/>
      <c r="BK206" s="327"/>
      <c r="BL206" s="345"/>
      <c r="BM206" s="326" t="str">
        <f>AU220</f>
        <v>長野千文</v>
      </c>
      <c r="BN206" s="327"/>
      <c r="BO206" s="327"/>
      <c r="BP206" s="345"/>
      <c r="BQ206" s="329" t="s">
        <v>40</v>
      </c>
      <c r="BR206" s="330"/>
      <c r="BS206" s="330"/>
      <c r="BT206" s="331"/>
      <c r="BU206" s="71"/>
      <c r="BV206" s="80" t="s">
        <v>69</v>
      </c>
      <c r="BW206" s="81" t="s">
        <v>70</v>
      </c>
      <c r="BX206" s="80" t="s">
        <v>344</v>
      </c>
      <c r="BY206" s="81" t="s">
        <v>71</v>
      </c>
      <c r="BZ206" s="82" t="s">
        <v>72</v>
      </c>
      <c r="CA206" s="81" t="s">
        <v>345</v>
      </c>
      <c r="CB206" s="81" t="s">
        <v>71</v>
      </c>
      <c r="CC206" s="82" t="s">
        <v>72</v>
      </c>
    </row>
    <row r="207" spans="1:81" ht="9" customHeight="1" thickBo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71"/>
      <c r="Z207" s="71"/>
      <c r="AA207" s="71"/>
      <c r="AB207" s="71"/>
      <c r="AC207" s="71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137"/>
      <c r="AS207" s="137"/>
      <c r="AT207" s="137"/>
      <c r="AU207" s="4" t="s">
        <v>296</v>
      </c>
      <c r="AV207" s="5" t="s">
        <v>354</v>
      </c>
      <c r="AW207" s="251"/>
      <c r="AX207" s="225"/>
      <c r="AY207" s="225"/>
      <c r="AZ207" s="320"/>
      <c r="BA207" s="6">
        <v>6</v>
      </c>
      <c r="BB207" s="52" t="str">
        <f>IF(BA207="","","-")</f>
        <v>-</v>
      </c>
      <c r="BC207" s="56">
        <v>15</v>
      </c>
      <c r="BD207" s="323" t="str">
        <f>IF(BA207&lt;&gt;"",IF(BA207&gt;BC207,IF(BA208&gt;BC208,"○",IF(BA209&gt;BC209,"○","×")),IF(BA208&gt;BC208,IF(BA209&gt;BC209,"○","×"),"×")),"")</f>
        <v>×</v>
      </c>
      <c r="BE207" s="6">
        <v>15</v>
      </c>
      <c r="BF207" s="53" t="str">
        <f aca="true" t="shared" si="62" ref="BF207:BF212">IF(BE207="","","-")</f>
        <v>-</v>
      </c>
      <c r="BG207" s="286">
        <v>10</v>
      </c>
      <c r="BH207" s="323" t="str">
        <f>IF(BE207&lt;&gt;"",IF(BE207&gt;BG207,IF(BE208&gt;BG208,"○",IF(BE209&gt;BG209,"○","×")),IF(BE208&gt;BG208,IF(BE209&gt;BG209,"○","×"),"×")),"")</f>
        <v>×</v>
      </c>
      <c r="BI207" s="6">
        <v>17</v>
      </c>
      <c r="BJ207" s="53" t="str">
        <f aca="true" t="shared" si="63" ref="BJ207:BJ215">IF(BI207="","","-")</f>
        <v>-</v>
      </c>
      <c r="BK207" s="286">
        <v>15</v>
      </c>
      <c r="BL207" s="323" t="str">
        <f>IF(BI207&lt;&gt;"",IF(BI207&gt;BK207,IF(BI208&gt;BK208,"○",IF(BI209&gt;BK209,"○","×")),IF(BI208&gt;BK208,IF(BI209&gt;BK209,"○","×"),"×")),"")</f>
        <v>×</v>
      </c>
      <c r="BM207" s="6">
        <v>10</v>
      </c>
      <c r="BN207" s="53" t="str">
        <f aca="true" t="shared" si="64" ref="BN207:BN218">IF(BM207="","","-")</f>
        <v>-</v>
      </c>
      <c r="BO207" s="286">
        <v>15</v>
      </c>
      <c r="BP207" s="369" t="str">
        <f>IF(BM207&lt;&gt;"",IF(BM207&gt;BO207,IF(BM208&gt;BO208,"○",IF(BM209&gt;BO209,"○","×")),IF(BM208&gt;BO208,IF(BM209&gt;BO209,"○","×"),"×")),"")</f>
        <v>×</v>
      </c>
      <c r="BQ207" s="442" t="s">
        <v>435</v>
      </c>
      <c r="BR207" s="443"/>
      <c r="BS207" s="443"/>
      <c r="BT207" s="444"/>
      <c r="BU207" s="71"/>
      <c r="BV207" s="91"/>
      <c r="BW207" s="92"/>
      <c r="BX207" s="138"/>
      <c r="BY207" s="139"/>
      <c r="BZ207" s="94"/>
      <c r="CA207" s="92"/>
      <c r="CB207" s="92"/>
      <c r="CC207" s="94"/>
    </row>
    <row r="208" spans="1:81" ht="9" customHeight="1">
      <c r="A208" s="66"/>
      <c r="B208" s="338" t="s">
        <v>27</v>
      </c>
      <c r="C208" s="339"/>
      <c r="D208" s="342" t="str">
        <f>B210</f>
        <v>片桐良和</v>
      </c>
      <c r="E208" s="333"/>
      <c r="F208" s="333"/>
      <c r="G208" s="343"/>
      <c r="H208" s="332" t="str">
        <f>B213</f>
        <v>友居博</v>
      </c>
      <c r="I208" s="333"/>
      <c r="J208" s="333"/>
      <c r="K208" s="343"/>
      <c r="L208" s="332" t="str">
        <f>B216</f>
        <v>岡田裕</v>
      </c>
      <c r="M208" s="333"/>
      <c r="N208" s="333"/>
      <c r="O208" s="343"/>
      <c r="P208" s="332" t="str">
        <f>B219</f>
        <v>小林尚通</v>
      </c>
      <c r="Q208" s="333"/>
      <c r="R208" s="333"/>
      <c r="S208" s="334"/>
      <c r="T208" s="335" t="s">
        <v>39</v>
      </c>
      <c r="U208" s="336"/>
      <c r="V208" s="336"/>
      <c r="W208" s="337"/>
      <c r="X208" s="66"/>
      <c r="Y208" s="316" t="s">
        <v>66</v>
      </c>
      <c r="Z208" s="317"/>
      <c r="AA208" s="316" t="s">
        <v>67</v>
      </c>
      <c r="AB208" s="390"/>
      <c r="AC208" s="317"/>
      <c r="AD208" s="391" t="s">
        <v>68</v>
      </c>
      <c r="AE208" s="392"/>
      <c r="AF208" s="393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137"/>
      <c r="AS208" s="137"/>
      <c r="AT208" s="137"/>
      <c r="AU208" s="4" t="s">
        <v>297</v>
      </c>
      <c r="AV208" s="5" t="s">
        <v>355</v>
      </c>
      <c r="AW208" s="321"/>
      <c r="AX208" s="268"/>
      <c r="AY208" s="268"/>
      <c r="AZ208" s="269"/>
      <c r="BA208" s="6">
        <v>5</v>
      </c>
      <c r="BB208" s="52" t="str">
        <f>IF(BA208="","","-")</f>
        <v>-</v>
      </c>
      <c r="BC208" s="288">
        <v>15</v>
      </c>
      <c r="BD208" s="324"/>
      <c r="BE208" s="6">
        <v>8</v>
      </c>
      <c r="BF208" s="52" t="str">
        <f t="shared" si="62"/>
        <v>-</v>
      </c>
      <c r="BG208" s="56">
        <v>15</v>
      </c>
      <c r="BH208" s="324"/>
      <c r="BI208" s="6">
        <v>12</v>
      </c>
      <c r="BJ208" s="52" t="str">
        <f t="shared" si="63"/>
        <v>-</v>
      </c>
      <c r="BK208" s="56">
        <v>15</v>
      </c>
      <c r="BL208" s="324"/>
      <c r="BM208" s="6">
        <v>5</v>
      </c>
      <c r="BN208" s="52" t="str">
        <f t="shared" si="64"/>
        <v>-</v>
      </c>
      <c r="BO208" s="56">
        <v>15</v>
      </c>
      <c r="BP208" s="351"/>
      <c r="BQ208" s="374"/>
      <c r="BR208" s="375"/>
      <c r="BS208" s="375"/>
      <c r="BT208" s="376"/>
      <c r="BU208" s="71"/>
      <c r="BV208" s="91">
        <f>COUNTIF(AW207:BP209,"○")</f>
        <v>0</v>
      </c>
      <c r="BW208" s="92">
        <f>COUNTIF(AW207:BP209,"×")</f>
        <v>4</v>
      </c>
      <c r="BX208" s="138">
        <f>(IF((AW207&gt;AY207),1,0))+(IF((AW208&gt;AY208),1,0))+(IF((AW209&gt;AY209),1,0))+(IF((BA207&gt;BC207),1,0))+(IF((BA208&gt;BC208),1,0))+(IF((BA209&gt;BC209),1,0))+(IF((BE207&gt;BG207),1,0))+(IF((BE208&gt;BG208),1,0))+(IF((BE209&gt;BG209),1,0))+(IF((BI207&gt;BK207),1,0))+(IF((BI208&gt;BK208),1,0))+(IF((BI209&gt;BK209),1,0))+(IF((BM207&gt;BO207),1,0))+(IF((BM208&gt;BO208),1,0))+(IF((BM209&gt;BO209),1,0))</f>
        <v>2</v>
      </c>
      <c r="BY208" s="139">
        <f>(IF((AW207&lt;AY207),1,0))+(IF((AW208&lt;AY208),1,0))+(IF((AW209&lt;AY209),1,0))+(IF((BA207&lt;BC207),1,0))+(IF((BA208&lt;BC208),1,0))+(IF((BA209&lt;BC209),1,0))+(IF((BE207&lt;BG207),1,0))+(IF((BE208&lt;BG208),1,0))+(IF((BE209&lt;BG209),1,0))+(IF((BI207&lt;BK207),1,0))+(IF((BI208&lt;BK208),1,0))+(IF((BI209&lt;BK209),1,0))+(IF((BM207&lt;BO207),1,0))+(IF((BM208&lt;BO208),1,0))+(IF((BM209&lt;BO209),1,0))</f>
        <v>8</v>
      </c>
      <c r="BZ208" s="140">
        <f>BX208-BY208</f>
        <v>-6</v>
      </c>
      <c r="CA208" s="92">
        <f>SUM(AW207:AW209,BA207:BA209,BE207:BE209,BI207:BI209,BM207:BM209)</f>
        <v>91</v>
      </c>
      <c r="CB208" s="92">
        <f>SUM(AY207:AY209,BC207:BC209,BG207:BG209,BK207:BK209,BO207:BO209)</f>
        <v>145</v>
      </c>
      <c r="CC208" s="94">
        <f>CA208-CB208</f>
        <v>-54</v>
      </c>
    </row>
    <row r="209" spans="1:81" ht="9" customHeight="1" thickBot="1">
      <c r="A209" s="66"/>
      <c r="B209" s="340"/>
      <c r="C209" s="341"/>
      <c r="D209" s="344" t="str">
        <f>B211</f>
        <v>中岡</v>
      </c>
      <c r="E209" s="327"/>
      <c r="F209" s="327"/>
      <c r="G209" s="345"/>
      <c r="H209" s="326" t="str">
        <f>B214</f>
        <v>友居卓史</v>
      </c>
      <c r="I209" s="327"/>
      <c r="J209" s="327"/>
      <c r="K209" s="345"/>
      <c r="L209" s="326" t="str">
        <f>B217</f>
        <v>樋口信二</v>
      </c>
      <c r="M209" s="327"/>
      <c r="N209" s="327"/>
      <c r="O209" s="345"/>
      <c r="P209" s="326" t="str">
        <f>B220</f>
        <v>長原由純</v>
      </c>
      <c r="Q209" s="327"/>
      <c r="R209" s="327"/>
      <c r="S209" s="328"/>
      <c r="T209" s="329" t="s">
        <v>40</v>
      </c>
      <c r="U209" s="330"/>
      <c r="V209" s="330"/>
      <c r="W209" s="331"/>
      <c r="X209" s="66"/>
      <c r="Y209" s="80" t="s">
        <v>69</v>
      </c>
      <c r="Z209" s="81" t="s">
        <v>70</v>
      </c>
      <c r="AA209" s="80" t="s">
        <v>344</v>
      </c>
      <c r="AB209" s="81" t="s">
        <v>71</v>
      </c>
      <c r="AC209" s="82" t="s">
        <v>72</v>
      </c>
      <c r="AD209" s="81" t="s">
        <v>345</v>
      </c>
      <c r="AE209" s="81" t="s">
        <v>71</v>
      </c>
      <c r="AF209" s="82" t="s">
        <v>72</v>
      </c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137"/>
      <c r="AS209" s="137"/>
      <c r="AT209" s="137"/>
      <c r="AU209" s="9"/>
      <c r="AV209" s="10" t="s">
        <v>194</v>
      </c>
      <c r="AW209" s="322"/>
      <c r="AX209" s="271"/>
      <c r="AY209" s="271"/>
      <c r="AZ209" s="272"/>
      <c r="BA209" s="12"/>
      <c r="BB209" s="52">
        <f>IF(BA209="","","-")</f>
      </c>
      <c r="BC209" s="59"/>
      <c r="BD209" s="325"/>
      <c r="BE209" s="12">
        <v>9</v>
      </c>
      <c r="BF209" s="54" t="str">
        <f t="shared" si="62"/>
        <v>-</v>
      </c>
      <c r="BG209" s="59">
        <v>15</v>
      </c>
      <c r="BH209" s="324"/>
      <c r="BI209" s="6">
        <v>4</v>
      </c>
      <c r="BJ209" s="52" t="str">
        <f t="shared" si="63"/>
        <v>-</v>
      </c>
      <c r="BK209" s="56">
        <v>15</v>
      </c>
      <c r="BL209" s="324"/>
      <c r="BM209" s="6"/>
      <c r="BN209" s="52">
        <f t="shared" si="64"/>
      </c>
      <c r="BO209" s="56"/>
      <c r="BP209" s="351"/>
      <c r="BQ209" s="42">
        <f>BV208</f>
        <v>0</v>
      </c>
      <c r="BR209" s="43" t="s">
        <v>343</v>
      </c>
      <c r="BS209" s="43">
        <f>BW208</f>
        <v>4</v>
      </c>
      <c r="BT209" s="44" t="s">
        <v>70</v>
      </c>
      <c r="BU209" s="71"/>
      <c r="BV209" s="91"/>
      <c r="BW209" s="92"/>
      <c r="BX209" s="138"/>
      <c r="BY209" s="139"/>
      <c r="BZ209" s="94"/>
      <c r="CA209" s="92"/>
      <c r="CB209" s="92"/>
      <c r="CC209" s="94"/>
    </row>
    <row r="210" spans="1:81" ht="9" customHeight="1">
      <c r="A210" s="66"/>
      <c r="B210" s="4" t="s">
        <v>179</v>
      </c>
      <c r="C210" s="5" t="s">
        <v>180</v>
      </c>
      <c r="D210" s="251"/>
      <c r="E210" s="225"/>
      <c r="F210" s="225"/>
      <c r="G210" s="320"/>
      <c r="H210" s="6">
        <v>15</v>
      </c>
      <c r="I210" s="52" t="str">
        <f>IF(H210="","","-")</f>
        <v>-</v>
      </c>
      <c r="J210" s="56">
        <v>12</v>
      </c>
      <c r="K210" s="323" t="str">
        <f>IF(H210&lt;&gt;"",IF(H210&gt;J210,IF(H211&gt;J211,"○",IF(H212&gt;J212,"○","×")),IF(H211&gt;J211,IF(H212&gt;J212,"○","×"),"×")),"")</f>
        <v>○</v>
      </c>
      <c r="L210" s="6">
        <v>15</v>
      </c>
      <c r="M210" s="53" t="str">
        <f aca="true" t="shared" si="65" ref="M210:M215">IF(L210="","","-")</f>
        <v>-</v>
      </c>
      <c r="N210" s="286">
        <v>12</v>
      </c>
      <c r="O210" s="323" t="str">
        <f>IF(L210&lt;&gt;"",IF(L210&gt;N210,IF(L211&gt;N211,"○",IF(L212&gt;N212,"○","×")),IF(L211&gt;N211,IF(L212&gt;N212,"○","×"),"×")),"")</f>
        <v>×</v>
      </c>
      <c r="P210" s="287">
        <v>15</v>
      </c>
      <c r="Q210" s="53" t="str">
        <f aca="true" t="shared" si="66" ref="Q210:Q218">IF(P210="","","-")</f>
        <v>-</v>
      </c>
      <c r="R210" s="56">
        <v>6</v>
      </c>
      <c r="S210" s="369" t="str">
        <f>IF(P210&lt;&gt;"",IF(P210&gt;R210,IF(P211&gt;R211,"○",IF(P212&gt;R212,"○","×")),IF(P211&gt;R211,IF(P212&gt;R212,"○","×"),"×")),"")</f>
        <v>○</v>
      </c>
      <c r="T210" s="394" t="s">
        <v>370</v>
      </c>
      <c r="U210" s="395"/>
      <c r="V210" s="395"/>
      <c r="W210" s="396"/>
      <c r="X210" s="66"/>
      <c r="Y210" s="98"/>
      <c r="Z210" s="99"/>
      <c r="AA210" s="78"/>
      <c r="AB210" s="79"/>
      <c r="AC210" s="93"/>
      <c r="AD210" s="99"/>
      <c r="AE210" s="99"/>
      <c r="AF210" s="100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137"/>
      <c r="AS210" s="137"/>
      <c r="AT210" s="137"/>
      <c r="AU210" s="4" t="s">
        <v>298</v>
      </c>
      <c r="AV210" s="14" t="s">
        <v>193</v>
      </c>
      <c r="AW210" s="55">
        <f>IF(BC207="","",BC207)</f>
        <v>15</v>
      </c>
      <c r="AX210" s="52" t="str">
        <f>IF(AW210="","","-")</f>
        <v>-</v>
      </c>
      <c r="AY210" s="56">
        <f>IF(BA207="","",BA207)</f>
        <v>6</v>
      </c>
      <c r="AZ210" s="318" t="str">
        <f>IF(BD207="","",IF(BD207="○","×",IF(BD207="×","○")))</f>
        <v>○</v>
      </c>
      <c r="BA210" s="284"/>
      <c r="BB210" s="276"/>
      <c r="BC210" s="276"/>
      <c r="BD210" s="266"/>
      <c r="BE210" s="6">
        <v>15</v>
      </c>
      <c r="BF210" s="52" t="str">
        <f t="shared" si="62"/>
        <v>-</v>
      </c>
      <c r="BG210" s="56">
        <v>7</v>
      </c>
      <c r="BH210" s="368" t="str">
        <f>IF(BE210&lt;&gt;"",IF(BE210&gt;BG210,IF(BE211&gt;BG211,"○",IF(BE212&gt;BG212,"○","×")),IF(BE211&gt;BG211,IF(BE212&gt;BG212,"○","×"),"×")),"")</f>
        <v>○</v>
      </c>
      <c r="BI210" s="35">
        <v>15</v>
      </c>
      <c r="BJ210" s="57" t="str">
        <f t="shared" si="63"/>
        <v>-</v>
      </c>
      <c r="BK210" s="61">
        <v>2</v>
      </c>
      <c r="BL210" s="368" t="str">
        <f>IF(BI210&lt;&gt;"",IF(BI210&gt;BK210,IF(BI211&gt;BK211,"○",IF(BI212&gt;BK212,"○","×")),IF(BI211&gt;BK211,IF(BI212&gt;BK212,"○","×"),"×")),"")</f>
        <v>○</v>
      </c>
      <c r="BM210" s="35">
        <v>15</v>
      </c>
      <c r="BN210" s="57" t="str">
        <f t="shared" si="64"/>
        <v>-</v>
      </c>
      <c r="BO210" s="61">
        <v>12</v>
      </c>
      <c r="BP210" s="353" t="str">
        <f>IF(BM210&lt;&gt;"",IF(BM210&gt;BO210,IF(BM211&gt;BO211,"○",IF(BM212&gt;BO212,"○","×")),IF(BM211&gt;BO211,IF(BM212&gt;BO212,"○","×"),"×")),"")</f>
        <v>○</v>
      </c>
      <c r="BQ210" s="371" t="s">
        <v>431</v>
      </c>
      <c r="BR210" s="372"/>
      <c r="BS210" s="372"/>
      <c r="BT210" s="373"/>
      <c r="BU210" s="71"/>
      <c r="BV210" s="106"/>
      <c r="BW210" s="107"/>
      <c r="BX210" s="141"/>
      <c r="BY210" s="142"/>
      <c r="BZ210" s="108"/>
      <c r="CA210" s="107"/>
      <c r="CB210" s="107"/>
      <c r="CC210" s="108"/>
    </row>
    <row r="211" spans="1:81" ht="9" customHeight="1">
      <c r="A211" s="66"/>
      <c r="B211" s="4" t="s">
        <v>366</v>
      </c>
      <c r="C211" s="5" t="s">
        <v>181</v>
      </c>
      <c r="D211" s="321"/>
      <c r="E211" s="268"/>
      <c r="F211" s="268"/>
      <c r="G211" s="269"/>
      <c r="H211" s="6">
        <v>15</v>
      </c>
      <c r="I211" s="52" t="str">
        <f>IF(H211="","","-")</f>
        <v>-</v>
      </c>
      <c r="J211" s="288">
        <v>6</v>
      </c>
      <c r="K211" s="324"/>
      <c r="L211" s="6">
        <v>12</v>
      </c>
      <c r="M211" s="52" t="str">
        <f t="shared" si="65"/>
        <v>-</v>
      </c>
      <c r="N211" s="56">
        <v>15</v>
      </c>
      <c r="O211" s="324"/>
      <c r="P211" s="6">
        <v>15</v>
      </c>
      <c r="Q211" s="52" t="str">
        <f t="shared" si="66"/>
        <v>-</v>
      </c>
      <c r="R211" s="56">
        <v>9</v>
      </c>
      <c r="S211" s="351"/>
      <c r="T211" s="265"/>
      <c r="U211" s="263"/>
      <c r="V211" s="263"/>
      <c r="W211" s="264"/>
      <c r="X211" s="66"/>
      <c r="Y211" s="98">
        <f>COUNTIF(D210:S212,"○")</f>
        <v>2</v>
      </c>
      <c r="Z211" s="99">
        <f>COUNTIF(D210:S212,"×")</f>
        <v>1</v>
      </c>
      <c r="AA211" s="95">
        <f>(IF((D210&gt;F210),1,0))+(IF((D211&gt;F211),1,0))+(IF((D212&gt;F212),1,0))+(IF((H210&gt;J210),1,0))+(IF((H211&gt;J211),1,0))+(IF((H212&gt;J212),1,0))+(IF((L210&gt;N210),1,0))+(IF((L211&gt;N211),1,0))+(IF((L212&gt;N212),1,0))+(IF((P210&gt;R210),1,0))+(IF((P211&gt;R211),1,0))+(IF((P212&gt;R212),1,0))</f>
        <v>5</v>
      </c>
      <c r="AB211" s="96">
        <f>(IF((D210&lt;F210),1,0))+(IF((D211&lt;F211),1,0))+(IF((D212&lt;F212),1,0))+(IF((H210&lt;J210),1,0))+(IF((H211&lt;J211),1,0))+(IF((H212&lt;J212),1,0))+(IF((L210&lt;N210),1,0))+(IF((L211&lt;N211),1,0))+(IF((L212&lt;N212),1,0))+(IF((P210&lt;R210),1,0))+(IF((P211&lt;R211),1,0))+(IF((P212&lt;R212),1,0))</f>
        <v>2</v>
      </c>
      <c r="AC211" s="97">
        <f>AA211-AB211</f>
        <v>3</v>
      </c>
      <c r="AD211" s="99">
        <f>SUM(D210:D212,H210:H212,L210:L212,P210:P212)</f>
        <v>101</v>
      </c>
      <c r="AE211" s="99">
        <f>SUM(F210:F212,J210:J212,N210:N212,R210:R212)</f>
        <v>76</v>
      </c>
      <c r="AF211" s="100">
        <f>AD211-AE211</f>
        <v>25</v>
      </c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137"/>
      <c r="AS211" s="137"/>
      <c r="AT211" s="137"/>
      <c r="AU211" s="4" t="s">
        <v>299</v>
      </c>
      <c r="AV211" s="5" t="s">
        <v>193</v>
      </c>
      <c r="AW211" s="55">
        <f>IF(BC208="","",BC208)</f>
        <v>15</v>
      </c>
      <c r="AX211" s="52" t="str">
        <f>IF(AW211="","","-")</f>
        <v>-</v>
      </c>
      <c r="AY211" s="56">
        <f>IF(BA208="","",BA208)</f>
        <v>5</v>
      </c>
      <c r="AZ211" s="319" t="str">
        <f>IF(BB208="","",BB208)</f>
        <v>-</v>
      </c>
      <c r="BA211" s="267"/>
      <c r="BB211" s="268"/>
      <c r="BC211" s="268"/>
      <c r="BD211" s="269"/>
      <c r="BE211" s="6">
        <v>15</v>
      </c>
      <c r="BF211" s="52" t="str">
        <f t="shared" si="62"/>
        <v>-</v>
      </c>
      <c r="BG211" s="56">
        <v>4</v>
      </c>
      <c r="BH211" s="324"/>
      <c r="BI211" s="6">
        <v>15</v>
      </c>
      <c r="BJ211" s="52" t="str">
        <f t="shared" si="63"/>
        <v>-</v>
      </c>
      <c r="BK211" s="56">
        <v>9</v>
      </c>
      <c r="BL211" s="324"/>
      <c r="BM211" s="6">
        <v>15</v>
      </c>
      <c r="BN211" s="52" t="str">
        <f t="shared" si="64"/>
        <v>-</v>
      </c>
      <c r="BO211" s="56">
        <v>5</v>
      </c>
      <c r="BP211" s="351"/>
      <c r="BQ211" s="374"/>
      <c r="BR211" s="375"/>
      <c r="BS211" s="375"/>
      <c r="BT211" s="376"/>
      <c r="BU211" s="71"/>
      <c r="BV211" s="91">
        <f>COUNTIF(AW210:BP212,"○")</f>
        <v>4</v>
      </c>
      <c r="BW211" s="92">
        <f>COUNTIF(AW210:BP212,"×")</f>
        <v>0</v>
      </c>
      <c r="BX211" s="138">
        <f>(IF((AW210&gt;AY210),1,0))+(IF((AW211&gt;AY211),1,0))+(IF((AW212&gt;AY212),1,0))+(IF((BA210&gt;BC210),1,0))+(IF((BA211&gt;BC211),1,0))+(IF((BA212&gt;BC212),1,0))+(IF((BE210&gt;BG210),1,0))+(IF((BE211&gt;BG211),1,0))+(IF((BE212&gt;BG212),1,0))+(IF((BI210&gt;BK210),1,0))+(IF((BI211&gt;BK211),1,0))+(IF((BI212&gt;BK212),1,0))+(IF((BM210&gt;BO210),1,0))+(IF((BM211&gt;BO211),1,0))+(IF((BM212&gt;BO212),1,0))</f>
        <v>8</v>
      </c>
      <c r="BY211" s="139">
        <f>(IF((AW210&lt;AY210),1,0))+(IF((AW211&lt;AY211),1,0))+(IF((AW212&lt;AY212),1,0))+(IF((BA210&lt;BC210),1,0))+(IF((BA211&lt;BC211),1,0))+(IF((BA212&lt;BC212),1,0))+(IF((BE210&lt;BG210),1,0))+(IF((BE211&lt;BG211),1,0))+(IF((BE212&lt;BG212),1,0))+(IF((BI210&lt;BK210),1,0))+(IF((BI211&lt;BK211),1,0))+(IF((BI212&lt;BK212),1,0))+(IF((BM210&lt;BO210),1,0))+(IF((BM211&lt;BO211),1,0))+(IF((BM212&lt;BO212),1,0))</f>
        <v>0</v>
      </c>
      <c r="BZ211" s="140">
        <f>BX211-BY211</f>
        <v>8</v>
      </c>
      <c r="CA211" s="92">
        <f>SUM(AW210:AW212,BA210:BA212,BE210:BE212,BI210:BI212,BM210:BM212)</f>
        <v>120</v>
      </c>
      <c r="CB211" s="92">
        <f>SUM(AY210:AY212,BC210:BC212,BG210:BG212,BK210:BK212,BO210:BO212)</f>
        <v>50</v>
      </c>
      <c r="CC211" s="94">
        <f>CA211-CB211</f>
        <v>70</v>
      </c>
    </row>
    <row r="212" spans="1:81" ht="9" customHeight="1">
      <c r="A212" s="66"/>
      <c r="B212" s="9"/>
      <c r="C212" s="10" t="s">
        <v>182</v>
      </c>
      <c r="D212" s="322"/>
      <c r="E212" s="271"/>
      <c r="F212" s="271"/>
      <c r="G212" s="272"/>
      <c r="H212" s="12"/>
      <c r="I212" s="52">
        <f>IF(H212="","","-")</f>
      </c>
      <c r="J212" s="59"/>
      <c r="K212" s="325"/>
      <c r="L212" s="12">
        <v>14</v>
      </c>
      <c r="M212" s="54" t="str">
        <f t="shared" si="65"/>
        <v>-</v>
      </c>
      <c r="N212" s="59">
        <v>16</v>
      </c>
      <c r="O212" s="324"/>
      <c r="P212" s="12"/>
      <c r="Q212" s="54">
        <f t="shared" si="66"/>
      </c>
      <c r="R212" s="59"/>
      <c r="S212" s="351"/>
      <c r="T212" s="42">
        <f>Y211</f>
        <v>2</v>
      </c>
      <c r="U212" s="43" t="s">
        <v>343</v>
      </c>
      <c r="V212" s="43">
        <f>Z211</f>
        <v>1</v>
      </c>
      <c r="W212" s="44" t="s">
        <v>70</v>
      </c>
      <c r="X212" s="66"/>
      <c r="Y212" s="98"/>
      <c r="Z212" s="99"/>
      <c r="AA212" s="98"/>
      <c r="AB212" s="99"/>
      <c r="AC212" s="100"/>
      <c r="AD212" s="99"/>
      <c r="AE212" s="99"/>
      <c r="AF212" s="100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137"/>
      <c r="AS212" s="137"/>
      <c r="AT212" s="137"/>
      <c r="AU212" s="9"/>
      <c r="AV212" s="20" t="s">
        <v>169</v>
      </c>
      <c r="AW212" s="58">
        <f>IF(BC209="","",BC209)</f>
      </c>
      <c r="AX212" s="52">
        <f>IF(AW212="","","-")</f>
      </c>
      <c r="AY212" s="59">
        <f>IF(BA209="","",BA209)</f>
      </c>
      <c r="AZ212" s="283">
        <f>IF(BB209="","",BB209)</f>
      </c>
      <c r="BA212" s="270"/>
      <c r="BB212" s="271"/>
      <c r="BC212" s="271"/>
      <c r="BD212" s="272"/>
      <c r="BE212" s="12"/>
      <c r="BF212" s="52">
        <f t="shared" si="62"/>
      </c>
      <c r="BG212" s="59"/>
      <c r="BH212" s="325"/>
      <c r="BI212" s="12"/>
      <c r="BJ212" s="54">
        <f t="shared" si="63"/>
      </c>
      <c r="BK212" s="59"/>
      <c r="BL212" s="325"/>
      <c r="BM212" s="12"/>
      <c r="BN212" s="54">
        <f t="shared" si="64"/>
      </c>
      <c r="BO212" s="59"/>
      <c r="BP212" s="351"/>
      <c r="BQ212" s="42">
        <f>BV211</f>
        <v>4</v>
      </c>
      <c r="BR212" s="43" t="s">
        <v>343</v>
      </c>
      <c r="BS212" s="43">
        <f>BW211</f>
        <v>0</v>
      </c>
      <c r="BT212" s="44" t="s">
        <v>70</v>
      </c>
      <c r="BU212" s="71"/>
      <c r="BV212" s="114"/>
      <c r="BW212" s="115"/>
      <c r="BX212" s="143"/>
      <c r="BY212" s="144"/>
      <c r="BZ212" s="119"/>
      <c r="CA212" s="115"/>
      <c r="CB212" s="115"/>
      <c r="CC212" s="119"/>
    </row>
    <row r="213" spans="1:81" ht="9" customHeight="1">
      <c r="A213" s="66"/>
      <c r="B213" s="4" t="s">
        <v>183</v>
      </c>
      <c r="C213" s="14" t="s">
        <v>327</v>
      </c>
      <c r="D213" s="55">
        <f>IF(J210="","",J210)</f>
        <v>12</v>
      </c>
      <c r="E213" s="52" t="str">
        <f aca="true" t="shared" si="67" ref="E213:E221">IF(D213="","","-")</f>
        <v>-</v>
      </c>
      <c r="F213" s="56">
        <f>IF(H210="","",H210)</f>
        <v>15</v>
      </c>
      <c r="G213" s="318" t="str">
        <f>IF(K210="","",IF(K210="○","×",IF(K210="×","○")))</f>
        <v>×</v>
      </c>
      <c r="H213" s="284"/>
      <c r="I213" s="276"/>
      <c r="J213" s="276"/>
      <c r="K213" s="266"/>
      <c r="L213" s="6">
        <v>9</v>
      </c>
      <c r="M213" s="52" t="str">
        <f t="shared" si="65"/>
        <v>-</v>
      </c>
      <c r="N213" s="56">
        <v>15</v>
      </c>
      <c r="O213" s="368" t="str">
        <f>IF(L213&lt;&gt;"",IF(L213&gt;N213,IF(L214&gt;N214,"○",IF(L215&gt;N215,"○","×")),IF(L214&gt;N214,IF(L215&gt;N215,"○","×"),"×")),"")</f>
        <v>×</v>
      </c>
      <c r="P213" s="6">
        <v>5</v>
      </c>
      <c r="Q213" s="52" t="str">
        <f t="shared" si="66"/>
        <v>-</v>
      </c>
      <c r="R213" s="56">
        <v>15</v>
      </c>
      <c r="S213" s="353" t="str">
        <f>IF(P213&lt;&gt;"",IF(P213&gt;R213,IF(P214&gt;R214,"○",IF(P215&gt;R215,"○","×")),IF(P214&gt;R214,IF(P215&gt;R215,"○","×"),"×")),"")</f>
        <v>×</v>
      </c>
      <c r="T213" s="273" t="s">
        <v>373</v>
      </c>
      <c r="U213" s="274"/>
      <c r="V213" s="274"/>
      <c r="W213" s="275"/>
      <c r="X213" s="66"/>
      <c r="Y213" s="78"/>
      <c r="Z213" s="79"/>
      <c r="AA213" s="78"/>
      <c r="AB213" s="79"/>
      <c r="AC213" s="93"/>
      <c r="AD213" s="79"/>
      <c r="AE213" s="79"/>
      <c r="AF213" s="93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137"/>
      <c r="AS213" s="137"/>
      <c r="AT213" s="137"/>
      <c r="AU213" s="18" t="s">
        <v>300</v>
      </c>
      <c r="AV213" s="14" t="s">
        <v>58</v>
      </c>
      <c r="AW213" s="55">
        <f>IF(BG207="","",BG207)</f>
        <v>10</v>
      </c>
      <c r="AX213" s="57" t="str">
        <f aca="true" t="shared" si="68" ref="AX213:AX221">IF(AW213="","","-")</f>
        <v>-</v>
      </c>
      <c r="AY213" s="56">
        <f>IF(BE207="","",BE207)</f>
        <v>15</v>
      </c>
      <c r="AZ213" s="318" t="str">
        <f>IF(BH207="","",IF(BH207="○","×",IF(BH207="×","○")))</f>
        <v>○</v>
      </c>
      <c r="BA213" s="6">
        <f>IF(BG210="","",BG210)</f>
        <v>7</v>
      </c>
      <c r="BB213" s="52" t="str">
        <f aca="true" t="shared" si="69" ref="BB213:BB221">IF(BA213="","","-")</f>
        <v>-</v>
      </c>
      <c r="BC213" s="56">
        <f>IF(BE210="","",BE210)</f>
        <v>15</v>
      </c>
      <c r="BD213" s="318" t="str">
        <f>IF(BH210="","",IF(BH210="○","×",IF(BH210="×","○")))</f>
        <v>×</v>
      </c>
      <c r="BE213" s="284"/>
      <c r="BF213" s="276"/>
      <c r="BG213" s="276"/>
      <c r="BH213" s="266"/>
      <c r="BI213" s="6">
        <v>9</v>
      </c>
      <c r="BJ213" s="52" t="str">
        <f t="shared" si="63"/>
        <v>-</v>
      </c>
      <c r="BK213" s="56">
        <v>15</v>
      </c>
      <c r="BL213" s="324" t="str">
        <f>IF(BI213&lt;&gt;"",IF(BI213&gt;BK213,IF(BI214&gt;BK214,"○",IF(BI215&gt;BK215,"○","×")),IF(BI214&gt;BK214,IF(BI215&gt;BK215,"○","×"),"×")),"")</f>
        <v>×</v>
      </c>
      <c r="BM213" s="6">
        <v>11</v>
      </c>
      <c r="BN213" s="52" t="str">
        <f t="shared" si="64"/>
        <v>-</v>
      </c>
      <c r="BO213" s="56">
        <v>15</v>
      </c>
      <c r="BP213" s="353" t="str">
        <f>IF(BM213&lt;&gt;"",IF(BM213&gt;BO213,IF(BM214&gt;BO214,"○",IF(BM215&gt;BO215,"○","×")),IF(BM214&gt;BO214,IF(BM215&gt;BO215,"○","×"),"×")),"")</f>
        <v>×</v>
      </c>
      <c r="BQ213" s="371" t="s">
        <v>434</v>
      </c>
      <c r="BR213" s="372"/>
      <c r="BS213" s="372"/>
      <c r="BT213" s="373"/>
      <c r="BU213" s="71"/>
      <c r="BV213" s="91"/>
      <c r="BW213" s="92"/>
      <c r="BX213" s="138"/>
      <c r="BY213" s="139"/>
      <c r="BZ213" s="94"/>
      <c r="CA213" s="92"/>
      <c r="CB213" s="92"/>
      <c r="CC213" s="94"/>
    </row>
    <row r="214" spans="1:81" ht="9" customHeight="1">
      <c r="A214" s="66"/>
      <c r="B214" s="4" t="s">
        <v>184</v>
      </c>
      <c r="C214" s="5" t="s">
        <v>327</v>
      </c>
      <c r="D214" s="55">
        <f>IF(J211="","",J211)</f>
        <v>6</v>
      </c>
      <c r="E214" s="52" t="str">
        <f t="shared" si="67"/>
        <v>-</v>
      </c>
      <c r="F214" s="56">
        <f>IF(H211="","",H211)</f>
        <v>15</v>
      </c>
      <c r="G214" s="319" t="str">
        <f>IF(I211="","",I211)</f>
        <v>-</v>
      </c>
      <c r="H214" s="267"/>
      <c r="I214" s="268"/>
      <c r="J214" s="268"/>
      <c r="K214" s="269"/>
      <c r="L214" s="6">
        <v>9</v>
      </c>
      <c r="M214" s="52" t="str">
        <f t="shared" si="65"/>
        <v>-</v>
      </c>
      <c r="N214" s="56">
        <v>15</v>
      </c>
      <c r="O214" s="324"/>
      <c r="P214" s="6">
        <v>8</v>
      </c>
      <c r="Q214" s="52" t="str">
        <f t="shared" si="66"/>
        <v>-</v>
      </c>
      <c r="R214" s="56">
        <v>15</v>
      </c>
      <c r="S214" s="351"/>
      <c r="T214" s="265"/>
      <c r="U214" s="263"/>
      <c r="V214" s="263"/>
      <c r="W214" s="264"/>
      <c r="X214" s="66"/>
      <c r="Y214" s="98">
        <f>COUNTIF(D213:S215,"○")</f>
        <v>0</v>
      </c>
      <c r="Z214" s="99">
        <f>COUNTIF(D213:S215,"×")</f>
        <v>3</v>
      </c>
      <c r="AA214" s="95">
        <f>(IF((D213&gt;F213),1,0))+(IF((D214&gt;F214),1,0))+(IF((D215&gt;F215),1,0))+(IF((H213&gt;J213),1,0))+(IF((H214&gt;J214),1,0))+(IF((H215&gt;J215),1,0))+(IF((L213&gt;N213),1,0))+(IF((L214&gt;N214),1,0))+(IF((L215&gt;N215),1,0))+(IF((P213&gt;R213),1,0))+(IF((P214&gt;R214),1,0))+(IF((P215&gt;R215),1,0))</f>
        <v>0</v>
      </c>
      <c r="AB214" s="96">
        <f>(IF((D213&lt;F213),1,0))+(IF((D214&lt;F214),1,0))+(IF((D215&lt;F215),1,0))+(IF((H213&lt;J213),1,0))+(IF((H214&lt;J214),1,0))+(IF((H215&lt;J215),1,0))+(IF((L213&lt;N213),1,0))+(IF((L214&lt;N214),1,0))+(IF((L215&lt;N215),1,0))+(IF((P213&lt;R213),1,0))+(IF((P214&lt;R214),1,0))+(IF((P215&lt;R215),1,0))</f>
        <v>6</v>
      </c>
      <c r="AC214" s="97">
        <f>AA214-AB214</f>
        <v>-6</v>
      </c>
      <c r="AD214" s="99">
        <f>SUM(D213:D215,H213:H215,L213:L215,P213:P215)</f>
        <v>49</v>
      </c>
      <c r="AE214" s="99">
        <f>SUM(F213:F215,J213:J215,N213:N215,R213:R215)</f>
        <v>90</v>
      </c>
      <c r="AF214" s="100">
        <f>AD214-AE214</f>
        <v>-41</v>
      </c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137"/>
      <c r="AS214" s="137"/>
      <c r="AT214" s="137"/>
      <c r="AU214" s="18" t="s">
        <v>301</v>
      </c>
      <c r="AV214" s="5" t="s">
        <v>58</v>
      </c>
      <c r="AW214" s="55">
        <f>IF(BG208="","",BG208)</f>
        <v>15</v>
      </c>
      <c r="AX214" s="52" t="str">
        <f t="shared" si="68"/>
        <v>-</v>
      </c>
      <c r="AY214" s="56">
        <f>IF(BE208="","",BE208)</f>
        <v>8</v>
      </c>
      <c r="AZ214" s="319">
        <f>IF(BB211="","",BB211)</f>
      </c>
      <c r="BA214" s="6">
        <f>IF(BG211="","",BG211)</f>
        <v>4</v>
      </c>
      <c r="BB214" s="52" t="str">
        <f t="shared" si="69"/>
        <v>-</v>
      </c>
      <c r="BC214" s="56">
        <f>IF(BE211="","",BE211)</f>
        <v>15</v>
      </c>
      <c r="BD214" s="319" t="str">
        <f>IF(BF211="","",BF211)</f>
        <v>-</v>
      </c>
      <c r="BE214" s="267"/>
      <c r="BF214" s="268"/>
      <c r="BG214" s="268"/>
      <c r="BH214" s="269"/>
      <c r="BI214" s="6">
        <v>12</v>
      </c>
      <c r="BJ214" s="52" t="str">
        <f t="shared" si="63"/>
        <v>-</v>
      </c>
      <c r="BK214" s="56">
        <v>15</v>
      </c>
      <c r="BL214" s="324"/>
      <c r="BM214" s="6">
        <v>9</v>
      </c>
      <c r="BN214" s="52" t="str">
        <f t="shared" si="64"/>
        <v>-</v>
      </c>
      <c r="BO214" s="56">
        <v>15</v>
      </c>
      <c r="BP214" s="351"/>
      <c r="BQ214" s="374"/>
      <c r="BR214" s="375"/>
      <c r="BS214" s="375"/>
      <c r="BT214" s="376"/>
      <c r="BU214" s="71"/>
      <c r="BV214" s="91">
        <f>COUNTIF(AW213:BP215,"○")</f>
        <v>1</v>
      </c>
      <c r="BW214" s="92">
        <f>COUNTIF(AW213:BP215,"×")</f>
        <v>3</v>
      </c>
      <c r="BX214" s="138">
        <f>(IF((AW213&gt;AY213),1,0))+(IF((AW214&gt;AY214),1,0))+(IF((AW215&gt;AY215),1,0))+(IF((BA213&gt;BC213),1,0))+(IF((BA214&gt;BC214),1,0))+(IF((BA215&gt;BC215),1,0))+(IF((BE213&gt;BG213),1,0))+(IF((BE214&gt;BG214),1,0))+(IF((BE215&gt;BG215),1,0))+(IF((BI213&gt;BK213),1,0))+(IF((BI214&gt;BK214),1,0))+(IF((BI215&gt;BK215),1,0))+(IF((BM213&gt;BO213),1,0))+(IF((BM214&gt;BO214),1,0))+(IF((BM215&gt;BO215),1,0))</f>
        <v>2</v>
      </c>
      <c r="BY214" s="139">
        <f>(IF((AW213&lt;AY213),1,0))+(IF((AW214&lt;AY214),1,0))+(IF((AW215&lt;AY215),1,0))+(IF((BA213&lt;BC213),1,0))+(IF((BA214&lt;BC214),1,0))+(IF((BA215&lt;BC215),1,0))+(IF((BE213&lt;BG213),1,0))+(IF((BE214&lt;BG214),1,0))+(IF((BE215&lt;BG215),1,0))+(IF((BI213&lt;BK213),1,0))+(IF((BI214&lt;BK214),1,0))+(IF((BI215&lt;BK215),1,0))+(IF((BM213&lt;BO213),1,0))+(IF((BM214&lt;BO214),1,0))+(IF((BM215&lt;BO215),1,0))</f>
        <v>7</v>
      </c>
      <c r="BZ214" s="140">
        <f>BX214-BY214</f>
        <v>-5</v>
      </c>
      <c r="CA214" s="92">
        <f>SUM(AW213:AW215,BA213:BA215,BE213:BE215,BI213:BI215,BM213:BM215)</f>
        <v>92</v>
      </c>
      <c r="CB214" s="92">
        <f>SUM(AY213:AY215,BC213:BC215,BG213:BG215,BK213:BK215,BO213:BO215)</f>
        <v>122</v>
      </c>
      <c r="CC214" s="94">
        <f>CA214-CB214</f>
        <v>-30</v>
      </c>
    </row>
    <row r="215" spans="1:81" ht="9" customHeight="1">
      <c r="A215" s="66"/>
      <c r="B215" s="9"/>
      <c r="C215" s="20" t="s">
        <v>46</v>
      </c>
      <c r="D215" s="58">
        <f>IF(J212="","",J212)</f>
      </c>
      <c r="E215" s="52">
        <f t="shared" si="67"/>
      </c>
      <c r="F215" s="59">
        <f>IF(H212="","",H212)</f>
      </c>
      <c r="G215" s="283">
        <f>IF(I212="","",I212)</f>
      </c>
      <c r="H215" s="270"/>
      <c r="I215" s="271"/>
      <c r="J215" s="271"/>
      <c r="K215" s="272"/>
      <c r="L215" s="12"/>
      <c r="M215" s="52">
        <f t="shared" si="65"/>
      </c>
      <c r="N215" s="59"/>
      <c r="O215" s="325"/>
      <c r="P215" s="12"/>
      <c r="Q215" s="54">
        <f t="shared" si="66"/>
      </c>
      <c r="R215" s="59"/>
      <c r="S215" s="352"/>
      <c r="T215" s="42">
        <f>Y214</f>
        <v>0</v>
      </c>
      <c r="U215" s="43" t="s">
        <v>343</v>
      </c>
      <c r="V215" s="43">
        <f>Z214</f>
        <v>3</v>
      </c>
      <c r="W215" s="44" t="s">
        <v>70</v>
      </c>
      <c r="X215" s="66"/>
      <c r="Y215" s="116"/>
      <c r="Z215" s="117"/>
      <c r="AA215" s="116"/>
      <c r="AB215" s="117"/>
      <c r="AC215" s="118"/>
      <c r="AD215" s="117"/>
      <c r="AE215" s="117"/>
      <c r="AF215" s="118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137"/>
      <c r="AS215" s="137"/>
      <c r="AT215" s="137"/>
      <c r="AU215" s="9"/>
      <c r="AV215" s="20" t="s">
        <v>169</v>
      </c>
      <c r="AW215" s="55">
        <f>IF(BG209="","",BG209)</f>
        <v>15</v>
      </c>
      <c r="AX215" s="52" t="str">
        <f t="shared" si="68"/>
        <v>-</v>
      </c>
      <c r="AY215" s="56">
        <f>IF(BE209="","",BE209)</f>
        <v>9</v>
      </c>
      <c r="AZ215" s="319">
        <f>IF(BB212="","",BB212)</f>
      </c>
      <c r="BA215" s="6">
        <f>IF(BG212="","",BG212)</f>
      </c>
      <c r="BB215" s="52">
        <f t="shared" si="69"/>
      </c>
      <c r="BC215" s="56">
        <f>IF(BE212="","",BE212)</f>
      </c>
      <c r="BD215" s="319">
        <f>IF(BF212="","",BF212)</f>
      </c>
      <c r="BE215" s="267"/>
      <c r="BF215" s="268"/>
      <c r="BG215" s="268"/>
      <c r="BH215" s="269"/>
      <c r="BI215" s="6"/>
      <c r="BJ215" s="52">
        <f t="shared" si="63"/>
      </c>
      <c r="BK215" s="56"/>
      <c r="BL215" s="325"/>
      <c r="BM215" s="6"/>
      <c r="BN215" s="52">
        <f t="shared" si="64"/>
      </c>
      <c r="BO215" s="56"/>
      <c r="BP215" s="352"/>
      <c r="BQ215" s="42">
        <f>BV214</f>
        <v>1</v>
      </c>
      <c r="BR215" s="43" t="s">
        <v>343</v>
      </c>
      <c r="BS215" s="43">
        <f>BW214</f>
        <v>3</v>
      </c>
      <c r="BT215" s="44" t="s">
        <v>70</v>
      </c>
      <c r="BU215" s="71"/>
      <c r="BV215" s="91"/>
      <c r="BW215" s="92"/>
      <c r="BX215" s="138"/>
      <c r="BY215" s="139"/>
      <c r="BZ215" s="94"/>
      <c r="CA215" s="92"/>
      <c r="CB215" s="92"/>
      <c r="CC215" s="94"/>
    </row>
    <row r="216" spans="1:81" ht="9" customHeight="1">
      <c r="A216" s="66"/>
      <c r="B216" s="18" t="s">
        <v>185</v>
      </c>
      <c r="C216" s="5" t="s">
        <v>187</v>
      </c>
      <c r="D216" s="55">
        <f>IF(N210="","",N210)</f>
        <v>12</v>
      </c>
      <c r="E216" s="57" t="str">
        <f t="shared" si="67"/>
        <v>-</v>
      </c>
      <c r="F216" s="56">
        <f>IF(L210="","",L210)</f>
        <v>15</v>
      </c>
      <c r="G216" s="318" t="str">
        <f>IF(O210="","",IF(O210="○","×",IF(O210="×","○")))</f>
        <v>○</v>
      </c>
      <c r="H216" s="6">
        <f>IF(N213="","",N213)</f>
        <v>15</v>
      </c>
      <c r="I216" s="52" t="str">
        <f aca="true" t="shared" si="70" ref="I216:I221">IF(H216="","","-")</f>
        <v>-</v>
      </c>
      <c r="J216" s="56">
        <f>IF(L213="","",L213)</f>
        <v>9</v>
      </c>
      <c r="K216" s="318" t="str">
        <f>IF(O213="","",IF(O213="○","×",IF(O213="×","○")))</f>
        <v>○</v>
      </c>
      <c r="L216" s="284"/>
      <c r="M216" s="276"/>
      <c r="N216" s="276"/>
      <c r="O216" s="266"/>
      <c r="P216" s="6">
        <v>15</v>
      </c>
      <c r="Q216" s="52" t="str">
        <f t="shared" si="66"/>
        <v>-</v>
      </c>
      <c r="R216" s="56">
        <v>8</v>
      </c>
      <c r="S216" s="351" t="str">
        <f>IF(P216&lt;&gt;"",IF(P216&gt;R216,IF(P217&gt;R217,"○",IF(P218&gt;R218,"○","×")),IF(P217&gt;R217,IF(P218&gt;R218,"○","×"),"×")),"")</f>
        <v>×</v>
      </c>
      <c r="T216" s="273" t="s">
        <v>371</v>
      </c>
      <c r="U216" s="274"/>
      <c r="V216" s="274"/>
      <c r="W216" s="275"/>
      <c r="X216" s="66"/>
      <c r="Y216" s="98"/>
      <c r="Z216" s="99"/>
      <c r="AA216" s="98"/>
      <c r="AB216" s="99"/>
      <c r="AC216" s="100"/>
      <c r="AD216" s="99"/>
      <c r="AE216" s="99"/>
      <c r="AF216" s="100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137"/>
      <c r="AS216" s="137"/>
      <c r="AT216" s="137"/>
      <c r="AU216" s="4" t="s">
        <v>304</v>
      </c>
      <c r="AV216" s="14" t="s">
        <v>36</v>
      </c>
      <c r="AW216" s="60">
        <f>IF(BK207="","",BK207)</f>
        <v>15</v>
      </c>
      <c r="AX216" s="57" t="str">
        <f t="shared" si="68"/>
        <v>-</v>
      </c>
      <c r="AY216" s="61">
        <f>IF(BI207="","",BI207)</f>
        <v>17</v>
      </c>
      <c r="AZ216" s="409" t="str">
        <f>IF(BL207="","",IF(BL207="○","×",IF(BL207="×","○")))</f>
        <v>○</v>
      </c>
      <c r="BA216" s="35">
        <f>IF(BK210="","",BK210)</f>
        <v>2</v>
      </c>
      <c r="BB216" s="57" t="str">
        <f t="shared" si="69"/>
        <v>-</v>
      </c>
      <c r="BC216" s="61">
        <f>IF(BI210="","",BI210)</f>
        <v>15</v>
      </c>
      <c r="BD216" s="318" t="str">
        <f>IF(BL210="","",IF(BL210="○","×",IF(BL210="×","○")))</f>
        <v>×</v>
      </c>
      <c r="BE216" s="61">
        <f>IF(BK213="","",BK213)</f>
        <v>15</v>
      </c>
      <c r="BF216" s="57" t="str">
        <f aca="true" t="shared" si="71" ref="BF216:BF221">IF(BE216="","","-")</f>
        <v>-</v>
      </c>
      <c r="BG216" s="61">
        <f>IF(BI213="","",BI213)</f>
        <v>9</v>
      </c>
      <c r="BH216" s="318" t="str">
        <f>IF(BL213="","",IF(BL213="○","×",IF(BL213="×","○")))</f>
        <v>○</v>
      </c>
      <c r="BI216" s="284"/>
      <c r="BJ216" s="276"/>
      <c r="BK216" s="276"/>
      <c r="BL216" s="266"/>
      <c r="BM216" s="35">
        <v>10</v>
      </c>
      <c r="BN216" s="57" t="str">
        <f t="shared" si="64"/>
        <v>-</v>
      </c>
      <c r="BO216" s="61">
        <v>15</v>
      </c>
      <c r="BP216" s="351" t="str">
        <f>IF(BM216&lt;&gt;"",IF(BM216&gt;BO216,IF(BM217&gt;BO217,"○",IF(BM218&gt;BO218,"○","×")),IF(BM217&gt;BO217,IF(BM218&gt;BO218,"○","×"),"×")),"")</f>
        <v>×</v>
      </c>
      <c r="BQ216" s="371" t="s">
        <v>433</v>
      </c>
      <c r="BR216" s="372"/>
      <c r="BS216" s="372"/>
      <c r="BT216" s="373"/>
      <c r="BU216" s="71"/>
      <c r="BV216" s="106"/>
      <c r="BW216" s="107"/>
      <c r="BX216" s="141"/>
      <c r="BY216" s="142"/>
      <c r="BZ216" s="108"/>
      <c r="CA216" s="107"/>
      <c r="CB216" s="107"/>
      <c r="CC216" s="108"/>
    </row>
    <row r="217" spans="1:81" ht="9" customHeight="1">
      <c r="A217" s="66"/>
      <c r="B217" s="18" t="s">
        <v>186</v>
      </c>
      <c r="C217" s="5" t="s">
        <v>187</v>
      </c>
      <c r="D217" s="55">
        <f>IF(N211="","",N211)</f>
        <v>15</v>
      </c>
      <c r="E217" s="52" t="str">
        <f t="shared" si="67"/>
        <v>-</v>
      </c>
      <c r="F217" s="56">
        <f>IF(L211="","",L211)</f>
        <v>12</v>
      </c>
      <c r="G217" s="319">
        <f>IF(I214="","",I214)</f>
      </c>
      <c r="H217" s="6">
        <f>IF(N214="","",N214)</f>
        <v>15</v>
      </c>
      <c r="I217" s="52" t="str">
        <f t="shared" si="70"/>
        <v>-</v>
      </c>
      <c r="J217" s="56">
        <f>IF(L214="","",L214)</f>
        <v>9</v>
      </c>
      <c r="K217" s="319" t="str">
        <f>IF(M214="","",M214)</f>
        <v>-</v>
      </c>
      <c r="L217" s="267"/>
      <c r="M217" s="268"/>
      <c r="N217" s="268"/>
      <c r="O217" s="269"/>
      <c r="P217" s="6">
        <v>12</v>
      </c>
      <c r="Q217" s="52" t="str">
        <f t="shared" si="66"/>
        <v>-</v>
      </c>
      <c r="R217" s="56">
        <v>15</v>
      </c>
      <c r="S217" s="351"/>
      <c r="T217" s="265"/>
      <c r="U217" s="263"/>
      <c r="V217" s="263"/>
      <c r="W217" s="264"/>
      <c r="X217" s="66"/>
      <c r="Y217" s="98">
        <f>COUNTIF(D216:S218,"○")</f>
        <v>2</v>
      </c>
      <c r="Z217" s="99">
        <f>COUNTIF(D216:S218,"×")</f>
        <v>1</v>
      </c>
      <c r="AA217" s="95">
        <f>(IF((D216&gt;F216),1,0))+(IF((D217&gt;F217),1,0))+(IF((D218&gt;F218),1,0))+(IF((H216&gt;J216),1,0))+(IF((H217&gt;J217),1,0))+(IF((H218&gt;J218),1,0))+(IF((L216&gt;N216),1,0))+(IF((L217&gt;N217),1,0))+(IF((L218&gt;N218),1,0))+(IF((P216&gt;R216),1,0))+(IF((P217&gt;R217),1,0))+(IF((P218&gt;R218),1,0))</f>
        <v>5</v>
      </c>
      <c r="AB217" s="96">
        <f>(IF((D216&lt;F216),1,0))+(IF((D217&lt;F217),1,0))+(IF((D218&lt;F218),1,0))+(IF((H216&lt;J216),1,0))+(IF((H217&lt;J217),1,0))+(IF((H218&lt;J218),1,0))+(IF((L216&lt;N216),1,0))+(IF((L217&lt;N217),1,0))+(IF((L218&lt;N218),1,0))+(IF((P216&lt;R216),1,0))+(IF((P217&lt;R217),1,0))+(IF((P218&lt;R218),1,0))</f>
        <v>3</v>
      </c>
      <c r="AC217" s="97">
        <f>AA217-AB217</f>
        <v>2</v>
      </c>
      <c r="AD217" s="99">
        <f>SUM(D216:D218,H216:H218,L216:L218,P216:P218)</f>
        <v>116</v>
      </c>
      <c r="AE217" s="99">
        <f>SUM(F216:F218,J216:J218,N216:N218,R216:R218)</f>
        <v>100</v>
      </c>
      <c r="AF217" s="100">
        <f>AD217-AE217</f>
        <v>16</v>
      </c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137"/>
      <c r="AT217" s="137"/>
      <c r="AU217" s="4" t="s">
        <v>305</v>
      </c>
      <c r="AV217" s="5" t="s">
        <v>36</v>
      </c>
      <c r="AW217" s="55">
        <f>IF(BK208="","",BK208)</f>
        <v>15</v>
      </c>
      <c r="AX217" s="52" t="str">
        <f t="shared" si="68"/>
        <v>-</v>
      </c>
      <c r="AY217" s="56">
        <f>IF(BI208="","",BI208)</f>
        <v>12</v>
      </c>
      <c r="AZ217" s="410" t="str">
        <f>IF(BB214="","",BB214)</f>
        <v>-</v>
      </c>
      <c r="BA217" s="6">
        <f>IF(BK211="","",BK211)</f>
        <v>9</v>
      </c>
      <c r="BB217" s="52" t="str">
        <f t="shared" si="69"/>
        <v>-</v>
      </c>
      <c r="BC217" s="56">
        <f>IF(BI211="","",BI211)</f>
        <v>15</v>
      </c>
      <c r="BD217" s="319">
        <f>IF(BF214="","",BF214)</f>
      </c>
      <c r="BE217" s="56">
        <f>IF(BK214="","",BK214)</f>
        <v>15</v>
      </c>
      <c r="BF217" s="52" t="str">
        <f t="shared" si="71"/>
        <v>-</v>
      </c>
      <c r="BG217" s="56">
        <f>IF(BI214="","",BI214)</f>
        <v>12</v>
      </c>
      <c r="BH217" s="319" t="str">
        <f>IF(BJ214="","",BJ214)</f>
        <v>-</v>
      </c>
      <c r="BI217" s="267"/>
      <c r="BJ217" s="268"/>
      <c r="BK217" s="268"/>
      <c r="BL217" s="269"/>
      <c r="BM217" s="6">
        <v>13</v>
      </c>
      <c r="BN217" s="52" t="str">
        <f t="shared" si="64"/>
        <v>-</v>
      </c>
      <c r="BO217" s="56">
        <v>15</v>
      </c>
      <c r="BP217" s="351"/>
      <c r="BQ217" s="374"/>
      <c r="BR217" s="375"/>
      <c r="BS217" s="375"/>
      <c r="BT217" s="376"/>
      <c r="BU217" s="71"/>
      <c r="BV217" s="91">
        <f>COUNTIF(AW216:BP218,"○")</f>
        <v>2</v>
      </c>
      <c r="BW217" s="92">
        <f>COUNTIF(AW216:BP218,"×")</f>
        <v>2</v>
      </c>
      <c r="BX217" s="138">
        <f>(IF((AW216&gt;AY216),1,0))+(IF((AW217&gt;AY217),1,0))+(IF((AW218&gt;AY218),1,0))+(IF((BA216&gt;BC216),1,0))+(IF((BA217&gt;BC217),1,0))+(IF((BA218&gt;BC218),1,0))+(IF((BE216&gt;BG216),1,0))+(IF((BE217&gt;BG217),1,0))+(IF((BE218&gt;BG218),1,0))+(IF((BI216&gt;BK216),1,0))+(IF((BI217&gt;BK217),1,0))+(IF((BI218&gt;BK218),1,0))+(IF((BM216&gt;BO216),1,0))+(IF((BM217&gt;BO217),1,0))+(IF((BM218&gt;BO218),1,0))</f>
        <v>4</v>
      </c>
      <c r="BY217" s="139">
        <f>(IF((AW216&lt;AY216),1,0))+(IF((AW217&lt;AY217),1,0))+(IF((AW218&lt;AY218),1,0))+(IF((BA216&lt;BC216),1,0))+(IF((BA217&lt;BC217),1,0))+(IF((BA218&lt;BC218),1,0))+(IF((BE216&lt;BG216),1,0))+(IF((BE217&lt;BG217),1,0))+(IF((BE218&lt;BG218),1,0))+(IF((BI216&lt;BK216),1,0))+(IF((BI217&lt;BK217),1,0))+(IF((BI218&lt;BK218),1,0))+(IF((BM216&lt;BO216),1,0))+(IF((BM217&lt;BO217),1,0))+(IF((BM218&lt;BO218),1,0))</f>
        <v>5</v>
      </c>
      <c r="BZ217" s="140">
        <f>BX217-BY217</f>
        <v>-1</v>
      </c>
      <c r="CA217" s="92">
        <f>SUM(AW216:AW218,BA216:BA218,BE216:BE218,BI216:BI218,BM216:BM218)</f>
        <v>109</v>
      </c>
      <c r="CB217" s="92">
        <f>SUM(AY216:AY218,BC216:BC218,BG216:BG218,BK216:BK218,BO216:BO218)</f>
        <v>114</v>
      </c>
      <c r="CC217" s="94">
        <f>CA217-CB217</f>
        <v>-5</v>
      </c>
    </row>
    <row r="218" spans="1:81" ht="9" customHeight="1">
      <c r="A218" s="66"/>
      <c r="B218" s="9"/>
      <c r="C218" s="10" t="s">
        <v>19</v>
      </c>
      <c r="D218" s="58">
        <f>IF(N212="","",N212)</f>
        <v>16</v>
      </c>
      <c r="E218" s="54" t="str">
        <f t="shared" si="67"/>
        <v>-</v>
      </c>
      <c r="F218" s="59">
        <f>IF(L212="","",L212)</f>
        <v>14</v>
      </c>
      <c r="G218" s="283">
        <f>IF(I215="","",I215)</f>
      </c>
      <c r="H218" s="12">
        <f>IF(N215="","",N215)</f>
      </c>
      <c r="I218" s="52">
        <f t="shared" si="70"/>
      </c>
      <c r="J218" s="59">
        <f>IF(L215="","",L215)</f>
      </c>
      <c r="K218" s="283">
        <f>IF(M215="","",M215)</f>
      </c>
      <c r="L218" s="270"/>
      <c r="M218" s="271"/>
      <c r="N218" s="271"/>
      <c r="O218" s="272"/>
      <c r="P218" s="12">
        <v>16</v>
      </c>
      <c r="Q218" s="52" t="str">
        <f t="shared" si="66"/>
        <v>-</v>
      </c>
      <c r="R218" s="59">
        <v>18</v>
      </c>
      <c r="S218" s="352"/>
      <c r="T218" s="42">
        <f>Y217</f>
        <v>2</v>
      </c>
      <c r="U218" s="43" t="s">
        <v>343</v>
      </c>
      <c r="V218" s="43">
        <f>Z217</f>
        <v>1</v>
      </c>
      <c r="W218" s="44" t="s">
        <v>70</v>
      </c>
      <c r="X218" s="66"/>
      <c r="Y218" s="98"/>
      <c r="Z218" s="99"/>
      <c r="AA218" s="98"/>
      <c r="AB218" s="99"/>
      <c r="AC218" s="100"/>
      <c r="AD218" s="99"/>
      <c r="AE218" s="99"/>
      <c r="AF218" s="100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137"/>
      <c r="AT218" s="137"/>
      <c r="AU218" s="18"/>
      <c r="AV218" s="10" t="s">
        <v>85</v>
      </c>
      <c r="AW218" s="55">
        <f>IF(BK209="","",BK209)</f>
        <v>15</v>
      </c>
      <c r="AX218" s="52" t="str">
        <f t="shared" si="68"/>
        <v>-</v>
      </c>
      <c r="AY218" s="56">
        <f>IF(BI209="","",BI209)</f>
        <v>4</v>
      </c>
      <c r="AZ218" s="410">
        <f>IF(BB215="","",BB215)</f>
      </c>
      <c r="BA218" s="6">
        <f>IF(BK212="","",BK212)</f>
      </c>
      <c r="BB218" s="52">
        <f t="shared" si="69"/>
      </c>
      <c r="BC218" s="56">
        <f>IF(BI212="","",BI212)</f>
      </c>
      <c r="BD218" s="319">
        <f>IF(BF215="","",BF215)</f>
      </c>
      <c r="BE218" s="56">
        <f>IF(BK215="","",BK215)</f>
      </c>
      <c r="BF218" s="52">
        <f t="shared" si="71"/>
      </c>
      <c r="BG218" s="56">
        <f>IF(BI215="","",BI215)</f>
      </c>
      <c r="BH218" s="319">
        <f>IF(BJ215="","",BJ215)</f>
      </c>
      <c r="BI218" s="267"/>
      <c r="BJ218" s="268"/>
      <c r="BK218" s="268"/>
      <c r="BL218" s="269"/>
      <c r="BM218" s="6"/>
      <c r="BN218" s="52">
        <f t="shared" si="64"/>
      </c>
      <c r="BO218" s="56"/>
      <c r="BP218" s="352"/>
      <c r="BQ218" s="42">
        <f>BV217</f>
        <v>2</v>
      </c>
      <c r="BR218" s="43" t="s">
        <v>343</v>
      </c>
      <c r="BS218" s="43">
        <f>BW217</f>
        <v>2</v>
      </c>
      <c r="BT218" s="44" t="s">
        <v>70</v>
      </c>
      <c r="BU218" s="71"/>
      <c r="BV218" s="114"/>
      <c r="BW218" s="115"/>
      <c r="BX218" s="143"/>
      <c r="BY218" s="144"/>
      <c r="BZ218" s="119"/>
      <c r="CA218" s="115"/>
      <c r="CB218" s="115"/>
      <c r="CC218" s="119"/>
    </row>
    <row r="219" spans="1:81" ht="9" customHeight="1">
      <c r="A219" s="66"/>
      <c r="B219" s="24" t="s">
        <v>188</v>
      </c>
      <c r="C219" s="14" t="s">
        <v>190</v>
      </c>
      <c r="D219" s="55">
        <f>IF(R210="","",R210)</f>
        <v>6</v>
      </c>
      <c r="E219" s="52" t="str">
        <f t="shared" si="67"/>
        <v>-</v>
      </c>
      <c r="F219" s="56">
        <f>IF(P210="","",P210)</f>
        <v>15</v>
      </c>
      <c r="G219" s="318" t="str">
        <f>IF(S210="","",IF(S210="○","×",IF(S210="×","○")))</f>
        <v>×</v>
      </c>
      <c r="H219" s="6">
        <f>IF(R213="","",R213)</f>
        <v>15</v>
      </c>
      <c r="I219" s="57" t="str">
        <f t="shared" si="70"/>
        <v>-</v>
      </c>
      <c r="J219" s="56">
        <f>IF(P213="","",P213)</f>
        <v>5</v>
      </c>
      <c r="K219" s="318" t="str">
        <f>IF(S213="","",IF(S213="○","×",IF(S213="×","○")))</f>
        <v>○</v>
      </c>
      <c r="L219" s="35">
        <f>IF(R216="","",R216)</f>
        <v>8</v>
      </c>
      <c r="M219" s="52" t="str">
        <f>IF(L219="","","-")</f>
        <v>-</v>
      </c>
      <c r="N219" s="61">
        <f>IF(P216="","",P216)</f>
        <v>15</v>
      </c>
      <c r="O219" s="318" t="str">
        <f>IF(S216="","",IF(S216="○","×",IF(S216="×","○")))</f>
        <v>○</v>
      </c>
      <c r="P219" s="284"/>
      <c r="Q219" s="276"/>
      <c r="R219" s="276"/>
      <c r="S219" s="397"/>
      <c r="T219" s="273" t="s">
        <v>372</v>
      </c>
      <c r="U219" s="274"/>
      <c r="V219" s="274"/>
      <c r="W219" s="275"/>
      <c r="X219" s="66"/>
      <c r="Y219" s="78"/>
      <c r="Z219" s="79"/>
      <c r="AA219" s="78"/>
      <c r="AB219" s="79"/>
      <c r="AC219" s="93"/>
      <c r="AD219" s="79"/>
      <c r="AE219" s="79"/>
      <c r="AF219" s="93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137"/>
      <c r="AT219" s="137"/>
      <c r="AU219" s="24" t="s">
        <v>302</v>
      </c>
      <c r="AV219" s="32" t="s">
        <v>60</v>
      </c>
      <c r="AW219" s="60">
        <f>IF(BO207="","",BO207)</f>
        <v>15</v>
      </c>
      <c r="AX219" s="57" t="str">
        <f t="shared" si="68"/>
        <v>-</v>
      </c>
      <c r="AY219" s="61">
        <f>IF(BM207="","",BM207)</f>
        <v>10</v>
      </c>
      <c r="AZ219" s="409" t="str">
        <f>IF(BP207="","",IF(BP207="○","×",IF(BP207="×","○")))</f>
        <v>○</v>
      </c>
      <c r="BA219" s="35">
        <f>IF(BO210="","",BO210)</f>
        <v>12</v>
      </c>
      <c r="BB219" s="57" t="str">
        <f t="shared" si="69"/>
        <v>-</v>
      </c>
      <c r="BC219" s="61">
        <f>IF(BM210="","",BM210)</f>
        <v>15</v>
      </c>
      <c r="BD219" s="318" t="str">
        <f>IF(BP210="","",IF(BP210="○","×",IF(BP210="×","○")))</f>
        <v>×</v>
      </c>
      <c r="BE219" s="61">
        <f>IF(BO213="","",BO213)</f>
        <v>15</v>
      </c>
      <c r="BF219" s="57" t="str">
        <f t="shared" si="71"/>
        <v>-</v>
      </c>
      <c r="BG219" s="61">
        <f>IF(BM213="","",BM213)</f>
        <v>11</v>
      </c>
      <c r="BH219" s="318" t="str">
        <f>IF(BP213="","",IF(BP213="○","×",IF(BP213="×","○")))</f>
        <v>○</v>
      </c>
      <c r="BI219" s="35">
        <f>IF(BO216="","",BO216)</f>
        <v>15</v>
      </c>
      <c r="BJ219" s="57" t="str">
        <f>IF(BI219="","","-")</f>
        <v>-</v>
      </c>
      <c r="BK219" s="61">
        <f>IF(BM216="","",BM216)</f>
        <v>10</v>
      </c>
      <c r="BL219" s="318" t="str">
        <f>IF(BP216="","",IF(BP216="○","×",IF(BP216="×","○")))</f>
        <v>○</v>
      </c>
      <c r="BM219" s="284"/>
      <c r="BN219" s="276"/>
      <c r="BO219" s="276"/>
      <c r="BP219" s="266"/>
      <c r="BQ219" s="371" t="s">
        <v>432</v>
      </c>
      <c r="BR219" s="372"/>
      <c r="BS219" s="372"/>
      <c r="BT219" s="373"/>
      <c r="BU219" s="71"/>
      <c r="BV219" s="91"/>
      <c r="BW219" s="92"/>
      <c r="BX219" s="138"/>
      <c r="BY219" s="139"/>
      <c r="BZ219" s="94"/>
      <c r="CA219" s="92"/>
      <c r="CB219" s="92"/>
      <c r="CC219" s="94"/>
    </row>
    <row r="220" spans="1:81" ht="9" customHeight="1">
      <c r="A220" s="66"/>
      <c r="B220" s="18" t="s">
        <v>189</v>
      </c>
      <c r="C220" s="33" t="s">
        <v>190</v>
      </c>
      <c r="D220" s="55">
        <f>IF(R211="","",R211)</f>
        <v>9</v>
      </c>
      <c r="E220" s="52" t="str">
        <f t="shared" si="67"/>
        <v>-</v>
      </c>
      <c r="F220" s="56">
        <f>IF(P211="","",P211)</f>
        <v>15</v>
      </c>
      <c r="G220" s="319" t="str">
        <f>IF(I217="","",I217)</f>
        <v>-</v>
      </c>
      <c r="H220" s="6">
        <f>IF(R214="","",R214)</f>
        <v>15</v>
      </c>
      <c r="I220" s="52" t="str">
        <f t="shared" si="70"/>
        <v>-</v>
      </c>
      <c r="J220" s="56">
        <f>IF(P214="","",P214)</f>
        <v>8</v>
      </c>
      <c r="K220" s="319">
        <f>IF(M217="","",M217)</f>
      </c>
      <c r="L220" s="6">
        <f>IF(R217="","",R217)</f>
        <v>15</v>
      </c>
      <c r="M220" s="52" t="str">
        <f>IF(L220="","","-")</f>
        <v>-</v>
      </c>
      <c r="N220" s="56">
        <f>IF(P217="","",P217)</f>
        <v>12</v>
      </c>
      <c r="O220" s="319" t="str">
        <f>IF(Q217="","",Q217)</f>
        <v>-</v>
      </c>
      <c r="P220" s="267"/>
      <c r="Q220" s="268"/>
      <c r="R220" s="268"/>
      <c r="S220" s="398"/>
      <c r="T220" s="265"/>
      <c r="U220" s="263"/>
      <c r="V220" s="263"/>
      <c r="W220" s="264"/>
      <c r="X220" s="66"/>
      <c r="Y220" s="98">
        <f>COUNTIF(D219:S221,"○")</f>
        <v>2</v>
      </c>
      <c r="Z220" s="99">
        <f>COUNTIF(D219:S221,"×")</f>
        <v>1</v>
      </c>
      <c r="AA220" s="95">
        <f>(IF((D219&gt;F219),1,0))+(IF((D220&gt;F220),1,0))+(IF((D221&gt;F221),1,0))+(IF((H219&gt;J219),1,0))+(IF((H220&gt;J220),1,0))+(IF((H221&gt;J221),1,0))+(IF((L219&gt;N219),1,0))+(IF((L220&gt;N220),1,0))+(IF((L221&gt;N221),1,0))+(IF((P219&gt;R219),1,0))+(IF((P220&gt;R220),1,0))+(IF((P221&gt;R221),1,0))</f>
        <v>4</v>
      </c>
      <c r="AB220" s="96">
        <f>(IF((D219&lt;F219),1,0))+(IF((D220&lt;F220),1,0))+(IF((D221&lt;F221),1,0))+(IF((H219&lt;J219),1,0))+(IF((H220&lt;J220),1,0))+(IF((H221&lt;J221),1,0))+(IF((L219&lt;N219),1,0))+(IF((L220&lt;N220),1,0))+(IF((L221&lt;N221),1,0))+(IF((P219&lt;R219),1,0))+(IF((P220&lt;R220),1,0))+(IF((P221&lt;R221),1,0))</f>
        <v>3</v>
      </c>
      <c r="AC220" s="97">
        <f>AA220-AB220</f>
        <v>1</v>
      </c>
      <c r="AD220" s="99">
        <f>SUM(D219:D221,H219:H221,L219:L221,P219:P221)</f>
        <v>86</v>
      </c>
      <c r="AE220" s="99">
        <f>SUM(F219:F221,J219:J221,N219:N221,R219:R221)</f>
        <v>86</v>
      </c>
      <c r="AF220" s="100">
        <f>AD220-AE220</f>
        <v>0</v>
      </c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137"/>
      <c r="AT220" s="137"/>
      <c r="AU220" s="18" t="s">
        <v>303</v>
      </c>
      <c r="AV220" s="5" t="s">
        <v>60</v>
      </c>
      <c r="AW220" s="55">
        <f>IF(BO208="","",BO208)</f>
        <v>15</v>
      </c>
      <c r="AX220" s="52" t="str">
        <f t="shared" si="68"/>
        <v>-</v>
      </c>
      <c r="AY220" s="56">
        <f>IF(BM208="","",BM208)</f>
        <v>5</v>
      </c>
      <c r="AZ220" s="410">
        <f>IF(BB211="","",BB211)</f>
      </c>
      <c r="BA220" s="6">
        <f>IF(BO211="","",BO211)</f>
        <v>5</v>
      </c>
      <c r="BB220" s="52" t="str">
        <f t="shared" si="69"/>
        <v>-</v>
      </c>
      <c r="BC220" s="56">
        <f>IF(BM211="","",BM211)</f>
        <v>15</v>
      </c>
      <c r="BD220" s="319" t="str">
        <f>IF(BF217="","",BF217)</f>
        <v>-</v>
      </c>
      <c r="BE220" s="56">
        <f>IF(BO214="","",BO214)</f>
        <v>15</v>
      </c>
      <c r="BF220" s="52" t="str">
        <f t="shared" si="71"/>
        <v>-</v>
      </c>
      <c r="BG220" s="56">
        <f>IF(BM214="","",BM214)</f>
        <v>9</v>
      </c>
      <c r="BH220" s="319">
        <f>IF(BJ217="","",BJ217)</f>
      </c>
      <c r="BI220" s="6">
        <f>IF(BO217="","",BO217)</f>
        <v>15</v>
      </c>
      <c r="BJ220" s="52" t="str">
        <f>IF(BI220="","","-")</f>
        <v>-</v>
      </c>
      <c r="BK220" s="56">
        <f>IF(BM217="","",BM217)</f>
        <v>13</v>
      </c>
      <c r="BL220" s="319" t="str">
        <f>IF(BN217="","",BN217)</f>
        <v>-</v>
      </c>
      <c r="BM220" s="267"/>
      <c r="BN220" s="268"/>
      <c r="BO220" s="268"/>
      <c r="BP220" s="269"/>
      <c r="BQ220" s="374"/>
      <c r="BR220" s="375"/>
      <c r="BS220" s="375"/>
      <c r="BT220" s="376"/>
      <c r="BU220" s="71"/>
      <c r="BV220" s="91">
        <f>COUNTIF(AW219:BP221,"○")</f>
        <v>3</v>
      </c>
      <c r="BW220" s="92">
        <f>COUNTIF(AW219:BP221,"×")</f>
        <v>1</v>
      </c>
      <c r="BX220" s="138">
        <f>(IF((AW219&gt;AY219),1,0))+(IF((AW220&gt;AY220),1,0))+(IF((AW221&gt;AY221),1,0))+(IF((BA219&gt;BC219),1,0))+(IF((BA220&gt;BC220),1,0))+(IF((BA221&gt;BC221),1,0))+(IF((BE219&gt;BG219),1,0))+(IF((BE220&gt;BG220),1,0))+(IF((BE221&gt;BG221),1,0))+(IF((BI219&gt;BK219),1,0))+(IF((BI220&gt;BK220),1,0))+(IF((BI221&gt;BK221),1,0))+(IF((BM219&gt;BO219),1,0))+(IF((BM220&gt;BO220),1,0))+(IF((BM221&gt;BO221),1,0))</f>
        <v>6</v>
      </c>
      <c r="BY220" s="139">
        <f>(IF((AW219&lt;AY219),1,0))+(IF((AW220&lt;AY220),1,0))+(IF((AW221&lt;AY221),1,0))+(IF((BA219&lt;BC219),1,0))+(IF((BA220&lt;BC220),1,0))+(IF((BA221&lt;BC221),1,0))+(IF((BE219&lt;BG219),1,0))+(IF((BE220&lt;BG220),1,0))+(IF((BE221&lt;BG221),1,0))+(IF((BI219&lt;BK219),1,0))+(IF((BI220&lt;BK220),1,0))+(IF((BI221&lt;BK221),1,0))+(IF((BM219&lt;BO219),1,0))+(IF((BM220&lt;BO220),1,0))+(IF((BM221&lt;BO221),1,0))</f>
        <v>2</v>
      </c>
      <c r="BZ220" s="140">
        <f>BX220-BY220</f>
        <v>4</v>
      </c>
      <c r="CA220" s="92">
        <f>SUM(AW219:AW221,BA219:BA221,BE219:BE221,BI219:BI221,BM219:BM221)</f>
        <v>107</v>
      </c>
      <c r="CB220" s="92">
        <f>SUM(AY219:AY221,BC219:BC221,BG219:BG221,BK219:BK221,BO219:BO221)</f>
        <v>88</v>
      </c>
      <c r="CC220" s="94">
        <f>CA220-CB220</f>
        <v>19</v>
      </c>
    </row>
    <row r="221" spans="1:81" ht="9" customHeight="1" thickBot="1">
      <c r="A221" s="66"/>
      <c r="B221" s="27"/>
      <c r="C221" s="34" t="s">
        <v>169</v>
      </c>
      <c r="D221" s="62">
        <f>IF(R212="","",R212)</f>
      </c>
      <c r="E221" s="63">
        <f t="shared" si="67"/>
      </c>
      <c r="F221" s="64">
        <f>IF(P212="","",P212)</f>
      </c>
      <c r="G221" s="408">
        <f>IF(I218="","",I218)</f>
      </c>
      <c r="H221" s="65">
        <f>IF(R215="","",R215)</f>
      </c>
      <c r="I221" s="63">
        <f t="shared" si="70"/>
      </c>
      <c r="J221" s="64">
        <f>IF(P215="","",P215)</f>
      </c>
      <c r="K221" s="408">
        <f>IF(M218="","",M218)</f>
      </c>
      <c r="L221" s="65">
        <f>IF(R218="","",R218)</f>
        <v>18</v>
      </c>
      <c r="M221" s="63" t="str">
        <f>IF(L221="","","-")</f>
        <v>-</v>
      </c>
      <c r="N221" s="64">
        <f>IF(P218="","",P218)</f>
        <v>16</v>
      </c>
      <c r="O221" s="408" t="str">
        <f>IF(Q218="","",Q218)</f>
        <v>-</v>
      </c>
      <c r="P221" s="399"/>
      <c r="Q221" s="400"/>
      <c r="R221" s="400"/>
      <c r="S221" s="401"/>
      <c r="T221" s="45">
        <f>Y220</f>
        <v>2</v>
      </c>
      <c r="U221" s="46" t="s">
        <v>343</v>
      </c>
      <c r="V221" s="46">
        <f>Z220</f>
        <v>1</v>
      </c>
      <c r="W221" s="47" t="s">
        <v>70</v>
      </c>
      <c r="X221" s="66"/>
      <c r="Y221" s="116"/>
      <c r="Z221" s="117"/>
      <c r="AA221" s="116"/>
      <c r="AB221" s="117"/>
      <c r="AC221" s="118"/>
      <c r="AD221" s="117"/>
      <c r="AE221" s="117"/>
      <c r="AF221" s="118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137"/>
      <c r="AT221" s="137"/>
      <c r="AU221" s="27"/>
      <c r="AV221" s="28" t="s">
        <v>166</v>
      </c>
      <c r="AW221" s="62">
        <f>IF(BO209="","",BO209)</f>
      </c>
      <c r="AX221" s="63">
        <f t="shared" si="68"/>
      </c>
      <c r="AY221" s="64">
        <f>IF(BM209="","",BM209)</f>
      </c>
      <c r="AZ221" s="411">
        <f>IF(BB212="","",BB212)</f>
      </c>
      <c r="BA221" s="65">
        <f>IF(BO212="","",BO212)</f>
      </c>
      <c r="BB221" s="63">
        <f t="shared" si="69"/>
      </c>
      <c r="BC221" s="64">
        <f>IF(BM212="","",BM212)</f>
      </c>
      <c r="BD221" s="408">
        <f>IF(BF218="","",BF218)</f>
      </c>
      <c r="BE221" s="64">
        <f>IF(BO215="","",BO215)</f>
      </c>
      <c r="BF221" s="63">
        <f t="shared" si="71"/>
      </c>
      <c r="BG221" s="64">
        <f>IF(BM215="","",BM215)</f>
      </c>
      <c r="BH221" s="408">
        <f>IF(BJ218="","",BJ218)</f>
      </c>
      <c r="BI221" s="65">
        <f>IF(BO218="","",BO218)</f>
      </c>
      <c r="BJ221" s="63">
        <f>IF(BI221="","","-")</f>
      </c>
      <c r="BK221" s="64">
        <f>IF(BM218="","",BM218)</f>
      </c>
      <c r="BL221" s="408">
        <f>IF(BN218="","",BN218)</f>
      </c>
      <c r="BM221" s="399"/>
      <c r="BN221" s="400"/>
      <c r="BO221" s="400"/>
      <c r="BP221" s="414"/>
      <c r="BQ221" s="45">
        <f>BV220</f>
        <v>3</v>
      </c>
      <c r="BR221" s="46" t="s">
        <v>343</v>
      </c>
      <c r="BS221" s="46">
        <f>BW220</f>
        <v>1</v>
      </c>
      <c r="BT221" s="47" t="s">
        <v>70</v>
      </c>
      <c r="BU221" s="71"/>
      <c r="BV221" s="114"/>
      <c r="BW221" s="115"/>
      <c r="BX221" s="143"/>
      <c r="BY221" s="144"/>
      <c r="BZ221" s="119"/>
      <c r="CA221" s="115"/>
      <c r="CB221" s="115"/>
      <c r="CC221" s="119"/>
    </row>
    <row r="222" spans="1:81" ht="9" customHeight="1" thickBo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71"/>
      <c r="Z222" s="71"/>
      <c r="AA222" s="71"/>
      <c r="AB222" s="71"/>
      <c r="AC222" s="71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137"/>
      <c r="AT222" s="137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7"/>
      <c r="BS222" s="67"/>
      <c r="BT222" s="67"/>
      <c r="BU222" s="67"/>
      <c r="CC222" s="66"/>
    </row>
    <row r="223" spans="1:81" ht="9" customHeight="1">
      <c r="A223" s="66"/>
      <c r="B223" s="338" t="s">
        <v>28</v>
      </c>
      <c r="C223" s="339"/>
      <c r="D223" s="342" t="str">
        <f>B225</f>
        <v>浅野徹也</v>
      </c>
      <c r="E223" s="333"/>
      <c r="F223" s="333"/>
      <c r="G223" s="343"/>
      <c r="H223" s="332" t="str">
        <f>B228</f>
        <v>篠原大介</v>
      </c>
      <c r="I223" s="333"/>
      <c r="J223" s="333"/>
      <c r="K223" s="343"/>
      <c r="L223" s="332" t="str">
        <f>B231</f>
        <v>野口翔司</v>
      </c>
      <c r="M223" s="333"/>
      <c r="N223" s="333"/>
      <c r="O223" s="343"/>
      <c r="P223" s="332" t="str">
        <f>B234</f>
        <v>越智純也</v>
      </c>
      <c r="Q223" s="333"/>
      <c r="R223" s="333"/>
      <c r="S223" s="334"/>
      <c r="T223" s="335" t="s">
        <v>39</v>
      </c>
      <c r="U223" s="336"/>
      <c r="V223" s="336"/>
      <c r="W223" s="337"/>
      <c r="X223" s="66"/>
      <c r="Y223" s="316" t="s">
        <v>66</v>
      </c>
      <c r="Z223" s="317"/>
      <c r="AA223" s="316" t="s">
        <v>67</v>
      </c>
      <c r="AB223" s="390"/>
      <c r="AC223" s="317"/>
      <c r="AD223" s="391" t="s">
        <v>68</v>
      </c>
      <c r="AE223" s="392"/>
      <c r="AF223" s="393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137"/>
      <c r="AT223" s="137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7"/>
      <c r="BS223" s="67"/>
      <c r="BT223" s="67"/>
      <c r="BU223" s="67"/>
      <c r="CC223" s="66"/>
    </row>
    <row r="224" spans="1:81" ht="9" customHeight="1" thickBot="1">
      <c r="A224" s="66"/>
      <c r="B224" s="340"/>
      <c r="C224" s="341"/>
      <c r="D224" s="344" t="str">
        <f>B226</f>
        <v>菰田剛士</v>
      </c>
      <c r="E224" s="327"/>
      <c r="F224" s="327"/>
      <c r="G224" s="345"/>
      <c r="H224" s="326" t="str">
        <f>B229</f>
        <v>仲渡隆朗</v>
      </c>
      <c r="I224" s="327"/>
      <c r="J224" s="327"/>
      <c r="K224" s="345"/>
      <c r="L224" s="326" t="str">
        <f>B232</f>
        <v>北池真紀子</v>
      </c>
      <c r="M224" s="327"/>
      <c r="N224" s="327"/>
      <c r="O224" s="345"/>
      <c r="P224" s="326" t="str">
        <f>B235</f>
        <v>渡辺明良</v>
      </c>
      <c r="Q224" s="327"/>
      <c r="R224" s="327"/>
      <c r="S224" s="328"/>
      <c r="T224" s="329" t="s">
        <v>40</v>
      </c>
      <c r="U224" s="330"/>
      <c r="V224" s="330"/>
      <c r="W224" s="331"/>
      <c r="X224" s="66"/>
      <c r="Y224" s="80" t="s">
        <v>69</v>
      </c>
      <c r="Z224" s="81" t="s">
        <v>70</v>
      </c>
      <c r="AA224" s="80" t="s">
        <v>344</v>
      </c>
      <c r="AB224" s="81" t="s">
        <v>71</v>
      </c>
      <c r="AC224" s="82" t="s">
        <v>72</v>
      </c>
      <c r="AD224" s="81" t="s">
        <v>345</v>
      </c>
      <c r="AE224" s="81" t="s">
        <v>71</v>
      </c>
      <c r="AF224" s="82" t="s">
        <v>72</v>
      </c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137"/>
      <c r="AT224" s="137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7"/>
      <c r="BS224" s="67"/>
      <c r="BT224" s="67"/>
      <c r="BU224" s="67"/>
      <c r="CC224" s="66"/>
    </row>
    <row r="225" spans="1:81" ht="9" customHeight="1">
      <c r="A225" s="66"/>
      <c r="B225" s="4" t="s">
        <v>191</v>
      </c>
      <c r="C225" s="5" t="s">
        <v>193</v>
      </c>
      <c r="D225" s="251"/>
      <c r="E225" s="225"/>
      <c r="F225" s="225"/>
      <c r="G225" s="320"/>
      <c r="H225" s="6">
        <v>15</v>
      </c>
      <c r="I225" s="52" t="str">
        <f>IF(H225="","","-")</f>
        <v>-</v>
      </c>
      <c r="J225" s="56">
        <v>6</v>
      </c>
      <c r="K225" s="323" t="str">
        <f>IF(H225&lt;&gt;"",IF(H225&gt;J225,IF(H226&gt;J226,"○",IF(H227&gt;J227,"○","×")),IF(H226&gt;J226,IF(H227&gt;J227,"○","×"),"×")),"")</f>
        <v>○</v>
      </c>
      <c r="L225" s="6">
        <v>6</v>
      </c>
      <c r="M225" s="53" t="str">
        <f aca="true" t="shared" si="72" ref="M225:M230">IF(L225="","","-")</f>
        <v>-</v>
      </c>
      <c r="N225" s="286">
        <v>15</v>
      </c>
      <c r="O225" s="323" t="str">
        <f>IF(L225&lt;&gt;"",IF(L225&gt;N225,IF(L226&gt;N226,"○",IF(L227&gt;N227,"○","×")),IF(L226&gt;N226,IF(L227&gt;N227,"○","×"),"×")),"")</f>
        <v>×</v>
      </c>
      <c r="P225" s="287">
        <v>15</v>
      </c>
      <c r="Q225" s="53" t="str">
        <f aca="true" t="shared" si="73" ref="Q225:Q233">IF(P225="","","-")</f>
        <v>-</v>
      </c>
      <c r="R225" s="56">
        <v>9</v>
      </c>
      <c r="S225" s="369" t="str">
        <f>IF(P225&lt;&gt;"",IF(P225&gt;R225,IF(P226&gt;R226,"○",IF(P227&gt;R227,"○","×")),IF(P226&gt;R226,IF(P227&gt;R227,"○","×"),"×")),"")</f>
        <v>○</v>
      </c>
      <c r="T225" s="394" t="s">
        <v>371</v>
      </c>
      <c r="U225" s="395"/>
      <c r="V225" s="395"/>
      <c r="W225" s="396"/>
      <c r="X225" s="66"/>
      <c r="Y225" s="98"/>
      <c r="Z225" s="99"/>
      <c r="AA225" s="78"/>
      <c r="AB225" s="79"/>
      <c r="AC225" s="93"/>
      <c r="AD225" s="99"/>
      <c r="AE225" s="99"/>
      <c r="AF225" s="100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137"/>
      <c r="AT225" s="137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7"/>
      <c r="BS225" s="67"/>
      <c r="BT225" s="67"/>
      <c r="BU225" s="67"/>
      <c r="CC225" s="66"/>
    </row>
    <row r="226" spans="1:81" ht="9" customHeight="1">
      <c r="A226" s="66"/>
      <c r="B226" s="4" t="s">
        <v>192</v>
      </c>
      <c r="C226" s="5" t="s">
        <v>193</v>
      </c>
      <c r="D226" s="321"/>
      <c r="E226" s="268"/>
      <c r="F226" s="268"/>
      <c r="G226" s="269"/>
      <c r="H226" s="6">
        <v>15</v>
      </c>
      <c r="I226" s="52" t="str">
        <f>IF(H226="","","-")</f>
        <v>-</v>
      </c>
      <c r="J226" s="288">
        <v>12</v>
      </c>
      <c r="K226" s="324"/>
      <c r="L226" s="6">
        <v>14</v>
      </c>
      <c r="M226" s="52" t="str">
        <f t="shared" si="72"/>
        <v>-</v>
      </c>
      <c r="N226" s="56">
        <v>16</v>
      </c>
      <c r="O226" s="324"/>
      <c r="P226" s="6">
        <v>10</v>
      </c>
      <c r="Q226" s="52" t="str">
        <f t="shared" si="73"/>
        <v>-</v>
      </c>
      <c r="R226" s="56">
        <v>15</v>
      </c>
      <c r="S226" s="351"/>
      <c r="T226" s="265"/>
      <c r="U226" s="263"/>
      <c r="V226" s="263"/>
      <c r="W226" s="264"/>
      <c r="X226" s="66"/>
      <c r="Y226" s="98">
        <f>COUNTIF(D225:S227,"○")</f>
        <v>2</v>
      </c>
      <c r="Z226" s="99">
        <f>COUNTIF(D225:S227,"×")</f>
        <v>1</v>
      </c>
      <c r="AA226" s="95">
        <f>(IF((D225&gt;F225),1,0))+(IF((D226&gt;F226),1,0))+(IF((D227&gt;F227),1,0))+(IF((H225&gt;J225),1,0))+(IF((H226&gt;J226),1,0))+(IF((H227&gt;J227),1,0))+(IF((L225&gt;N225),1,0))+(IF((L226&gt;N226),1,0))+(IF((L227&gt;N227),1,0))+(IF((P225&gt;R225),1,0))+(IF((P226&gt;R226),1,0))+(IF((P227&gt;R227),1,0))</f>
        <v>4</v>
      </c>
      <c r="AB226" s="96">
        <f>(IF((D225&lt;F225),1,0))+(IF((D226&lt;F226),1,0))+(IF((D227&lt;F227),1,0))+(IF((H225&lt;J225),1,0))+(IF((H226&lt;J226),1,0))+(IF((H227&lt;J227),1,0))+(IF((L225&lt;N225),1,0))+(IF((L226&lt;N226),1,0))+(IF((L227&lt;N227),1,0))+(IF((P225&lt;R225),1,0))+(IF((P226&lt;R226),1,0))+(IF((P227&lt;R227),1,0))</f>
        <v>3</v>
      </c>
      <c r="AC226" s="97">
        <f>AA226-AB226</f>
        <v>1</v>
      </c>
      <c r="AD226" s="99">
        <f>SUM(D225:D227,H225:H227,L225:L227,P225:P227)</f>
        <v>90</v>
      </c>
      <c r="AE226" s="99">
        <f>SUM(F225:F227,J225:J227,N225:N227,R225:R227)</f>
        <v>81</v>
      </c>
      <c r="AF226" s="100">
        <f>AD226-AE226</f>
        <v>9</v>
      </c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137"/>
      <c r="AT226" s="137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7"/>
      <c r="BS226" s="67"/>
      <c r="BT226" s="67"/>
      <c r="BU226" s="67"/>
      <c r="CC226" s="66"/>
    </row>
    <row r="227" spans="1:81" ht="9" customHeight="1">
      <c r="A227" s="66"/>
      <c r="B227" s="9"/>
      <c r="C227" s="10" t="s">
        <v>194</v>
      </c>
      <c r="D227" s="322"/>
      <c r="E227" s="271"/>
      <c r="F227" s="271"/>
      <c r="G227" s="272"/>
      <c r="H227" s="12"/>
      <c r="I227" s="52">
        <f>IF(H227="","","-")</f>
      </c>
      <c r="J227" s="59"/>
      <c r="K227" s="325"/>
      <c r="L227" s="12"/>
      <c r="M227" s="54">
        <f t="shared" si="72"/>
      </c>
      <c r="N227" s="59"/>
      <c r="O227" s="324"/>
      <c r="P227" s="12">
        <v>15</v>
      </c>
      <c r="Q227" s="54" t="str">
        <f t="shared" si="73"/>
        <v>-</v>
      </c>
      <c r="R227" s="59">
        <v>8</v>
      </c>
      <c r="S227" s="351"/>
      <c r="T227" s="42">
        <f>Y226</f>
        <v>2</v>
      </c>
      <c r="U227" s="43" t="s">
        <v>343</v>
      </c>
      <c r="V227" s="43">
        <f>Z226</f>
        <v>1</v>
      </c>
      <c r="W227" s="44" t="s">
        <v>70</v>
      </c>
      <c r="X227" s="66"/>
      <c r="Y227" s="98"/>
      <c r="Z227" s="99"/>
      <c r="AA227" s="98"/>
      <c r="AB227" s="99"/>
      <c r="AC227" s="100"/>
      <c r="AD227" s="99"/>
      <c r="AE227" s="99"/>
      <c r="AF227" s="100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137"/>
      <c r="AT227" s="137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7"/>
      <c r="BS227" s="67"/>
      <c r="BT227" s="67"/>
      <c r="BU227" s="67"/>
      <c r="CC227" s="66"/>
    </row>
    <row r="228" spans="1:81" ht="9" customHeight="1">
      <c r="A228" s="66"/>
      <c r="B228" s="4" t="s">
        <v>195</v>
      </c>
      <c r="C228" s="14" t="s">
        <v>328</v>
      </c>
      <c r="D228" s="55">
        <f>IF(J225="","",J225)</f>
        <v>6</v>
      </c>
      <c r="E228" s="52" t="str">
        <f aca="true" t="shared" si="74" ref="E228:E236">IF(D228="","","-")</f>
        <v>-</v>
      </c>
      <c r="F228" s="56">
        <f>IF(H225="","",H225)</f>
        <v>15</v>
      </c>
      <c r="G228" s="318" t="str">
        <f>IF(K225="","",IF(K225="○","×",IF(K225="×","○")))</f>
        <v>×</v>
      </c>
      <c r="H228" s="284"/>
      <c r="I228" s="276"/>
      <c r="J228" s="276"/>
      <c r="K228" s="266"/>
      <c r="L228" s="6">
        <v>11</v>
      </c>
      <c r="M228" s="52" t="str">
        <f t="shared" si="72"/>
        <v>-</v>
      </c>
      <c r="N228" s="56">
        <v>15</v>
      </c>
      <c r="O228" s="368" t="str">
        <f>IF(L228&lt;&gt;"",IF(L228&gt;N228,IF(L229&gt;N229,"○",IF(L230&gt;N230,"○","×")),IF(L229&gt;N229,IF(L230&gt;N230,"○","×"),"×")),"")</f>
        <v>×</v>
      </c>
      <c r="P228" s="6">
        <v>9</v>
      </c>
      <c r="Q228" s="52" t="str">
        <f t="shared" si="73"/>
        <v>-</v>
      </c>
      <c r="R228" s="56">
        <v>15</v>
      </c>
      <c r="S228" s="353" t="str">
        <f>IF(P228&lt;&gt;"",IF(P228&gt;R228,IF(P229&gt;R229,"○",IF(P230&gt;R230,"○","×")),IF(P229&gt;R229,IF(P230&gt;R230,"○","×"),"×")),"")</f>
        <v>×</v>
      </c>
      <c r="T228" s="273" t="s">
        <v>373</v>
      </c>
      <c r="U228" s="274"/>
      <c r="V228" s="274"/>
      <c r="W228" s="275"/>
      <c r="X228" s="66"/>
      <c r="Y228" s="78"/>
      <c r="Z228" s="79"/>
      <c r="AA228" s="78"/>
      <c r="AB228" s="79"/>
      <c r="AC228" s="93"/>
      <c r="AD228" s="79"/>
      <c r="AE228" s="79"/>
      <c r="AF228" s="93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137"/>
      <c r="AT228" s="137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7"/>
      <c r="BS228" s="67"/>
      <c r="BT228" s="67"/>
      <c r="BU228" s="67"/>
      <c r="CC228" s="66"/>
    </row>
    <row r="229" spans="1:81" ht="9" customHeight="1">
      <c r="A229" s="66"/>
      <c r="B229" s="4" t="s">
        <v>196</v>
      </c>
      <c r="C229" s="5" t="s">
        <v>329</v>
      </c>
      <c r="D229" s="55">
        <f>IF(J226="","",J226)</f>
        <v>12</v>
      </c>
      <c r="E229" s="52" t="str">
        <f t="shared" si="74"/>
        <v>-</v>
      </c>
      <c r="F229" s="56">
        <f>IF(H226="","",H226)</f>
        <v>15</v>
      </c>
      <c r="G229" s="319" t="str">
        <f>IF(I226="","",I226)</f>
        <v>-</v>
      </c>
      <c r="H229" s="267"/>
      <c r="I229" s="268"/>
      <c r="J229" s="268"/>
      <c r="K229" s="269"/>
      <c r="L229" s="6">
        <v>10</v>
      </c>
      <c r="M229" s="52" t="str">
        <f t="shared" si="72"/>
        <v>-</v>
      </c>
      <c r="N229" s="56">
        <v>15</v>
      </c>
      <c r="O229" s="324"/>
      <c r="P229" s="6">
        <v>8</v>
      </c>
      <c r="Q229" s="52" t="str">
        <f t="shared" si="73"/>
        <v>-</v>
      </c>
      <c r="R229" s="56">
        <v>15</v>
      </c>
      <c r="S229" s="351"/>
      <c r="T229" s="265"/>
      <c r="U229" s="263"/>
      <c r="V229" s="263"/>
      <c r="W229" s="264"/>
      <c r="X229" s="66"/>
      <c r="Y229" s="98">
        <f>COUNTIF(D228:S230,"○")</f>
        <v>0</v>
      </c>
      <c r="Z229" s="99">
        <f>COUNTIF(D228:S230,"×")</f>
        <v>3</v>
      </c>
      <c r="AA229" s="95">
        <f>(IF((D228&gt;F228),1,0))+(IF((D229&gt;F229),1,0))+(IF((D230&gt;F230),1,0))+(IF((H228&gt;J228),1,0))+(IF((H229&gt;J229),1,0))+(IF((H230&gt;J230),1,0))+(IF((L228&gt;N228),1,0))+(IF((L229&gt;N229),1,0))+(IF((L230&gt;N230),1,0))+(IF((P228&gt;R228),1,0))+(IF((P229&gt;R229),1,0))+(IF((P230&gt;R230),1,0))</f>
        <v>0</v>
      </c>
      <c r="AB229" s="96">
        <f>(IF((D228&lt;F228),1,0))+(IF((D229&lt;F229),1,0))+(IF((D230&lt;F230),1,0))+(IF((H228&lt;J228),1,0))+(IF((H229&lt;J229),1,0))+(IF((H230&lt;J230),1,0))+(IF((L228&lt;N228),1,0))+(IF((L229&lt;N229),1,0))+(IF((L230&lt;N230),1,0))+(IF((P228&lt;R228),1,0))+(IF((P229&lt;R229),1,0))+(IF((P230&lt;R230),1,0))</f>
        <v>6</v>
      </c>
      <c r="AC229" s="97">
        <f>AA229-AB229</f>
        <v>-6</v>
      </c>
      <c r="AD229" s="99">
        <f>SUM(D228:D230,H228:H230,L228:L230,P228:P230)</f>
        <v>56</v>
      </c>
      <c r="AE229" s="99">
        <f>SUM(F228:F230,J228:J230,N228:N230,R228:R230)</f>
        <v>90</v>
      </c>
      <c r="AF229" s="100">
        <f>AD229-AE229</f>
        <v>-34</v>
      </c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137"/>
      <c r="AT229" s="137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7"/>
      <c r="BS229" s="67"/>
      <c r="BT229" s="67"/>
      <c r="BU229" s="67"/>
      <c r="CC229" s="66"/>
    </row>
    <row r="230" spans="1:81" ht="9" customHeight="1">
      <c r="A230" s="66"/>
      <c r="B230" s="9"/>
      <c r="C230" s="20" t="s">
        <v>166</v>
      </c>
      <c r="D230" s="58">
        <f>IF(J227="","",J227)</f>
      </c>
      <c r="E230" s="52">
        <f t="shared" si="74"/>
      </c>
      <c r="F230" s="59">
        <f>IF(H227="","",H227)</f>
      </c>
      <c r="G230" s="283">
        <f>IF(I227="","",I227)</f>
      </c>
      <c r="H230" s="270"/>
      <c r="I230" s="271"/>
      <c r="J230" s="271"/>
      <c r="K230" s="272"/>
      <c r="L230" s="12"/>
      <c r="M230" s="52">
        <f t="shared" si="72"/>
      </c>
      <c r="N230" s="59"/>
      <c r="O230" s="325"/>
      <c r="P230" s="12"/>
      <c r="Q230" s="54">
        <f t="shared" si="73"/>
      </c>
      <c r="R230" s="59"/>
      <c r="S230" s="352"/>
      <c r="T230" s="42">
        <f>Y229</f>
        <v>0</v>
      </c>
      <c r="U230" s="43" t="s">
        <v>343</v>
      </c>
      <c r="V230" s="43">
        <f>Z229</f>
        <v>3</v>
      </c>
      <c r="W230" s="44" t="s">
        <v>70</v>
      </c>
      <c r="X230" s="66"/>
      <c r="Y230" s="116"/>
      <c r="Z230" s="117"/>
      <c r="AA230" s="116"/>
      <c r="AB230" s="117"/>
      <c r="AC230" s="118"/>
      <c r="AD230" s="117"/>
      <c r="AE230" s="117"/>
      <c r="AF230" s="118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137"/>
      <c r="AT230" s="137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7"/>
      <c r="BS230" s="67"/>
      <c r="BT230" s="67"/>
      <c r="BU230" s="67"/>
      <c r="CC230" s="66"/>
    </row>
    <row r="231" spans="1:81" ht="9" customHeight="1">
      <c r="A231" s="66"/>
      <c r="B231" s="18" t="s">
        <v>197</v>
      </c>
      <c r="C231" s="14" t="s">
        <v>99</v>
      </c>
      <c r="D231" s="55">
        <f>IF(N225="","",N225)</f>
        <v>15</v>
      </c>
      <c r="E231" s="57" t="str">
        <f t="shared" si="74"/>
        <v>-</v>
      </c>
      <c r="F231" s="56">
        <f>IF(L225="","",L225)</f>
        <v>6</v>
      </c>
      <c r="G231" s="318" t="str">
        <f>IF(O225="","",IF(O225="○","×",IF(O225="×","○")))</f>
        <v>○</v>
      </c>
      <c r="H231" s="6">
        <f>IF(N228="","",N228)</f>
        <v>15</v>
      </c>
      <c r="I231" s="52" t="str">
        <f aca="true" t="shared" si="75" ref="I231:I236">IF(H231="","","-")</f>
        <v>-</v>
      </c>
      <c r="J231" s="56">
        <f>IF(L228="","",L228)</f>
        <v>11</v>
      </c>
      <c r="K231" s="318" t="str">
        <f>IF(O228="","",IF(O228="○","×",IF(O228="×","○")))</f>
        <v>○</v>
      </c>
      <c r="L231" s="284"/>
      <c r="M231" s="276"/>
      <c r="N231" s="276"/>
      <c r="O231" s="266"/>
      <c r="P231" s="6">
        <v>15</v>
      </c>
      <c r="Q231" s="52" t="str">
        <f t="shared" si="73"/>
        <v>-</v>
      </c>
      <c r="R231" s="56">
        <v>5</v>
      </c>
      <c r="S231" s="351" t="str">
        <f>IF(P231&lt;&gt;"",IF(P231&gt;R231,IF(P232&gt;R232,"○",IF(P233&gt;R233,"○","×")),IF(P232&gt;R232,IF(P233&gt;R233,"○","×"),"×")),"")</f>
        <v>○</v>
      </c>
      <c r="T231" s="273" t="s">
        <v>370</v>
      </c>
      <c r="U231" s="274"/>
      <c r="V231" s="274"/>
      <c r="W231" s="275"/>
      <c r="X231" s="66"/>
      <c r="Y231" s="98"/>
      <c r="Z231" s="99"/>
      <c r="AA231" s="98"/>
      <c r="AB231" s="99"/>
      <c r="AC231" s="100"/>
      <c r="AD231" s="99"/>
      <c r="AE231" s="99"/>
      <c r="AF231" s="100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137"/>
      <c r="AT231" s="137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7"/>
      <c r="BS231" s="67"/>
      <c r="BT231" s="67"/>
      <c r="BU231" s="67"/>
      <c r="CC231" s="66"/>
    </row>
    <row r="232" spans="1:81" ht="9" customHeight="1">
      <c r="A232" s="66"/>
      <c r="B232" s="18" t="s">
        <v>198</v>
      </c>
      <c r="C232" s="5" t="s">
        <v>99</v>
      </c>
      <c r="D232" s="55">
        <f>IF(N226="","",N226)</f>
        <v>16</v>
      </c>
      <c r="E232" s="52" t="str">
        <f t="shared" si="74"/>
        <v>-</v>
      </c>
      <c r="F232" s="56">
        <f>IF(L226="","",L226)</f>
        <v>14</v>
      </c>
      <c r="G232" s="319">
        <f>IF(I229="","",I229)</f>
      </c>
      <c r="H232" s="6">
        <f>IF(N229="","",N229)</f>
        <v>15</v>
      </c>
      <c r="I232" s="52" t="str">
        <f t="shared" si="75"/>
        <v>-</v>
      </c>
      <c r="J232" s="56">
        <f>IF(L229="","",L229)</f>
        <v>10</v>
      </c>
      <c r="K232" s="319" t="str">
        <f>IF(M229="","",M229)</f>
        <v>-</v>
      </c>
      <c r="L232" s="267"/>
      <c r="M232" s="268"/>
      <c r="N232" s="268"/>
      <c r="O232" s="269"/>
      <c r="P232" s="6">
        <v>15</v>
      </c>
      <c r="Q232" s="52" t="str">
        <f t="shared" si="73"/>
        <v>-</v>
      </c>
      <c r="R232" s="56">
        <v>12</v>
      </c>
      <c r="S232" s="351"/>
      <c r="T232" s="265"/>
      <c r="U232" s="263"/>
      <c r="V232" s="263"/>
      <c r="W232" s="264"/>
      <c r="X232" s="66"/>
      <c r="Y232" s="98">
        <f>COUNTIF(D231:S233,"○")</f>
        <v>3</v>
      </c>
      <c r="Z232" s="99">
        <f>COUNTIF(D231:S233,"×")</f>
        <v>0</v>
      </c>
      <c r="AA232" s="95">
        <f>(IF((D231&gt;F231),1,0))+(IF((D232&gt;F232),1,0))+(IF((D233&gt;F233),1,0))+(IF((H231&gt;J231),1,0))+(IF((H232&gt;J232),1,0))+(IF((H233&gt;J233),1,0))+(IF((L231&gt;N231),1,0))+(IF((L232&gt;N232),1,0))+(IF((L233&gt;N233),1,0))+(IF((P231&gt;R231),1,0))+(IF((P232&gt;R232),1,0))+(IF((P233&gt;R233),1,0))</f>
        <v>6</v>
      </c>
      <c r="AB232" s="96">
        <f>(IF((D231&lt;F231),1,0))+(IF((D232&lt;F232),1,0))+(IF((D233&lt;F233),1,0))+(IF((H231&lt;J231),1,0))+(IF((H232&lt;J232),1,0))+(IF((H233&lt;J233),1,0))+(IF((L231&lt;N231),1,0))+(IF((L232&lt;N232),1,0))+(IF((L233&lt;N233),1,0))+(IF((P231&lt;R231),1,0))+(IF((P232&lt;R232),1,0))+(IF((P233&lt;R233),1,0))</f>
        <v>0</v>
      </c>
      <c r="AC232" s="97">
        <f>AA232-AB232</f>
        <v>6</v>
      </c>
      <c r="AD232" s="99">
        <f>SUM(D231:D233,H231:H233,L231:L233,P231:P233)</f>
        <v>91</v>
      </c>
      <c r="AE232" s="99">
        <f>SUM(F231:F233,J231:J233,N231:N233,R231:R233)</f>
        <v>58</v>
      </c>
      <c r="AF232" s="100">
        <f>AD232-AE232</f>
        <v>33</v>
      </c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137"/>
      <c r="AT232" s="137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67"/>
      <c r="BT232" s="67"/>
      <c r="BU232" s="67"/>
      <c r="CC232" s="66"/>
    </row>
    <row r="233" spans="1:81" ht="9" customHeight="1">
      <c r="A233" s="66"/>
      <c r="B233" s="9"/>
      <c r="C233" s="10" t="s">
        <v>55</v>
      </c>
      <c r="D233" s="58">
        <f>IF(N227="","",N227)</f>
      </c>
      <c r="E233" s="54">
        <f t="shared" si="74"/>
      </c>
      <c r="F233" s="59">
        <f>IF(L227="","",L227)</f>
      </c>
      <c r="G233" s="283">
        <f>IF(I230="","",I230)</f>
      </c>
      <c r="H233" s="12">
        <f>IF(N230="","",N230)</f>
      </c>
      <c r="I233" s="52">
        <f t="shared" si="75"/>
      </c>
      <c r="J233" s="59">
        <f>IF(L230="","",L230)</f>
      </c>
      <c r="K233" s="283">
        <f>IF(M230="","",M230)</f>
      </c>
      <c r="L233" s="270"/>
      <c r="M233" s="271"/>
      <c r="N233" s="271"/>
      <c r="O233" s="272"/>
      <c r="P233" s="12"/>
      <c r="Q233" s="52">
        <f t="shared" si="73"/>
      </c>
      <c r="R233" s="59"/>
      <c r="S233" s="352"/>
      <c r="T233" s="42">
        <f>Y232</f>
        <v>3</v>
      </c>
      <c r="U233" s="43" t="s">
        <v>343</v>
      </c>
      <c r="V233" s="43">
        <f>Z232</f>
        <v>0</v>
      </c>
      <c r="W233" s="44" t="s">
        <v>70</v>
      </c>
      <c r="X233" s="66"/>
      <c r="Y233" s="98"/>
      <c r="Z233" s="99"/>
      <c r="AA233" s="98"/>
      <c r="AB233" s="99"/>
      <c r="AC233" s="100"/>
      <c r="AD233" s="99"/>
      <c r="AE233" s="99"/>
      <c r="AF233" s="100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137"/>
      <c r="AT233" s="137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7"/>
      <c r="BS233" s="67"/>
      <c r="BT233" s="67"/>
      <c r="BU233" s="67"/>
      <c r="CC233" s="66"/>
    </row>
    <row r="234" spans="1:81" ht="9" customHeight="1">
      <c r="A234" s="66"/>
      <c r="B234" s="24" t="s">
        <v>199</v>
      </c>
      <c r="C234" s="32" t="s">
        <v>330</v>
      </c>
      <c r="D234" s="55">
        <f>IF(R225="","",R225)</f>
        <v>9</v>
      </c>
      <c r="E234" s="52" t="str">
        <f t="shared" si="74"/>
        <v>-</v>
      </c>
      <c r="F234" s="56">
        <f>IF(P225="","",P225)</f>
        <v>15</v>
      </c>
      <c r="G234" s="318" t="str">
        <f>IF(S225="","",IF(S225="○","×",IF(S225="×","○")))</f>
        <v>×</v>
      </c>
      <c r="H234" s="6">
        <f>IF(R228="","",R228)</f>
        <v>15</v>
      </c>
      <c r="I234" s="57" t="str">
        <f t="shared" si="75"/>
        <v>-</v>
      </c>
      <c r="J234" s="56">
        <f>IF(P228="","",P228)</f>
        <v>9</v>
      </c>
      <c r="K234" s="318" t="str">
        <f>IF(S228="","",IF(S228="○","×",IF(S228="×","○")))</f>
        <v>○</v>
      </c>
      <c r="L234" s="35">
        <f>IF(R231="","",R231)</f>
        <v>5</v>
      </c>
      <c r="M234" s="52" t="str">
        <f>IF(L234="","","-")</f>
        <v>-</v>
      </c>
      <c r="N234" s="61">
        <f>IF(P231="","",P231)</f>
        <v>15</v>
      </c>
      <c r="O234" s="318" t="str">
        <f>IF(S231="","",IF(S231="○","×",IF(S231="×","○")))</f>
        <v>×</v>
      </c>
      <c r="P234" s="284"/>
      <c r="Q234" s="276"/>
      <c r="R234" s="276"/>
      <c r="S234" s="397"/>
      <c r="T234" s="273" t="s">
        <v>372</v>
      </c>
      <c r="U234" s="274"/>
      <c r="V234" s="274"/>
      <c r="W234" s="275"/>
      <c r="X234" s="66"/>
      <c r="Y234" s="78"/>
      <c r="Z234" s="79"/>
      <c r="AA234" s="78"/>
      <c r="AB234" s="79"/>
      <c r="AC234" s="93"/>
      <c r="AD234" s="79"/>
      <c r="AE234" s="79"/>
      <c r="AF234" s="93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137"/>
      <c r="AT234" s="137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7"/>
      <c r="BS234" s="67"/>
      <c r="BT234" s="67"/>
      <c r="BU234" s="67"/>
      <c r="CC234" s="66"/>
    </row>
    <row r="235" spans="1:81" ht="9" customHeight="1">
      <c r="A235" s="66"/>
      <c r="B235" s="18" t="s">
        <v>364</v>
      </c>
      <c r="C235" s="33" t="s">
        <v>331</v>
      </c>
      <c r="D235" s="55">
        <f>IF(R226="","",R226)</f>
        <v>15</v>
      </c>
      <c r="E235" s="52" t="str">
        <f t="shared" si="74"/>
        <v>-</v>
      </c>
      <c r="F235" s="56">
        <f>IF(P226="","",P226)</f>
        <v>10</v>
      </c>
      <c r="G235" s="319" t="str">
        <f>IF(I232="","",I232)</f>
        <v>-</v>
      </c>
      <c r="H235" s="6">
        <f>IF(R229="","",R229)</f>
        <v>15</v>
      </c>
      <c r="I235" s="52" t="str">
        <f t="shared" si="75"/>
        <v>-</v>
      </c>
      <c r="J235" s="56">
        <f>IF(P229="","",P229)</f>
        <v>8</v>
      </c>
      <c r="K235" s="319">
        <f>IF(M232="","",M232)</f>
      </c>
      <c r="L235" s="6">
        <f>IF(R232="","",R232)</f>
        <v>12</v>
      </c>
      <c r="M235" s="52" t="str">
        <f>IF(L235="","","-")</f>
        <v>-</v>
      </c>
      <c r="N235" s="56">
        <f>IF(P232="","",P232)</f>
        <v>15</v>
      </c>
      <c r="O235" s="319" t="str">
        <f>IF(Q232="","",Q232)</f>
        <v>-</v>
      </c>
      <c r="P235" s="267"/>
      <c r="Q235" s="268"/>
      <c r="R235" s="268"/>
      <c r="S235" s="398"/>
      <c r="T235" s="265"/>
      <c r="U235" s="263"/>
      <c r="V235" s="263"/>
      <c r="W235" s="264"/>
      <c r="X235" s="66"/>
      <c r="Y235" s="98">
        <f>COUNTIF(D234:S236,"○")</f>
        <v>1</v>
      </c>
      <c r="Z235" s="99">
        <f>COUNTIF(D234:S236,"×")</f>
        <v>2</v>
      </c>
      <c r="AA235" s="95">
        <f>(IF((D234&gt;F234),1,0))+(IF((D235&gt;F235),1,0))+(IF((D236&gt;F236),1,0))+(IF((H234&gt;J234),1,0))+(IF((H235&gt;J235),1,0))+(IF((H236&gt;J236),1,0))+(IF((L234&gt;N234),1,0))+(IF((L235&gt;N235),1,0))+(IF((L236&gt;N236),1,0))+(IF((P234&gt;R234),1,0))+(IF((P235&gt;R235),1,0))+(IF((P236&gt;R236),1,0))</f>
        <v>3</v>
      </c>
      <c r="AB235" s="96">
        <f>(IF((D234&lt;F234),1,0))+(IF((D235&lt;F235),1,0))+(IF((D236&lt;F236),1,0))+(IF((H234&lt;J234),1,0))+(IF((H235&lt;J235),1,0))+(IF((H236&lt;J236),1,0))+(IF((L234&lt;N234),1,0))+(IF((L235&lt;N235),1,0))+(IF((L236&lt;N236),1,0))+(IF((P234&lt;R234),1,0))+(IF((P235&lt;R235),1,0))+(IF((P236&lt;R236),1,0))</f>
        <v>4</v>
      </c>
      <c r="AC235" s="97">
        <f>AA235-AB235</f>
        <v>-1</v>
      </c>
      <c r="AD235" s="99">
        <f>SUM(D234:D236,H234:H236,L234:L236,P234:P236)</f>
        <v>79</v>
      </c>
      <c r="AE235" s="99">
        <f>SUM(F234:F236,J234:J236,N234:N236,R234:R236)</f>
        <v>87</v>
      </c>
      <c r="AF235" s="100">
        <f>AD235-AE235</f>
        <v>-8</v>
      </c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137"/>
      <c r="AT235" s="137"/>
      <c r="AU235" s="454" t="s">
        <v>10</v>
      </c>
      <c r="AV235" s="454"/>
      <c r="AW235" s="454"/>
      <c r="AX235" s="454"/>
      <c r="AY235" s="454"/>
      <c r="AZ235" s="454"/>
      <c r="BA235" s="454"/>
      <c r="BB235" s="454"/>
      <c r="BC235" s="454"/>
      <c r="BD235" s="454"/>
      <c r="BE235" s="454"/>
      <c r="BF235" s="454"/>
      <c r="BG235" s="454"/>
      <c r="BH235" s="454"/>
      <c r="BI235" s="454"/>
      <c r="BJ235" s="454"/>
      <c r="BK235" s="454"/>
      <c r="BL235" s="454"/>
      <c r="BM235" s="454"/>
      <c r="BN235" s="454"/>
      <c r="BO235" s="454"/>
      <c r="BP235" s="454"/>
      <c r="BQ235" s="454"/>
      <c r="BR235" s="454"/>
      <c r="BS235" s="454"/>
      <c r="BT235" s="454"/>
      <c r="BU235" s="454"/>
      <c r="BV235" s="454"/>
      <c r="BW235" s="454"/>
      <c r="BX235" s="454"/>
      <c r="BY235" s="454"/>
      <c r="BZ235" s="454"/>
      <c r="CA235" s="454"/>
      <c r="CB235" s="454"/>
      <c r="CC235" s="454"/>
    </row>
    <row r="236" spans="1:81" ht="9" customHeight="1" thickBot="1">
      <c r="A236" s="66"/>
      <c r="B236" s="27"/>
      <c r="C236" s="34" t="s">
        <v>108</v>
      </c>
      <c r="D236" s="62">
        <f>IF(R227="","",R227)</f>
        <v>8</v>
      </c>
      <c r="E236" s="63" t="str">
        <f t="shared" si="74"/>
        <v>-</v>
      </c>
      <c r="F236" s="64">
        <f>IF(P227="","",P227)</f>
        <v>15</v>
      </c>
      <c r="G236" s="408">
        <f>IF(I233="","",I233)</f>
      </c>
      <c r="H236" s="65">
        <f>IF(R230="","",R230)</f>
      </c>
      <c r="I236" s="63">
        <f t="shared" si="75"/>
      </c>
      <c r="J236" s="64">
        <f>IF(P230="","",P230)</f>
      </c>
      <c r="K236" s="408">
        <f>IF(M233="","",M233)</f>
      </c>
      <c r="L236" s="65">
        <f>IF(R233="","",R233)</f>
      </c>
      <c r="M236" s="63">
        <f>IF(L236="","","-")</f>
      </c>
      <c r="N236" s="64">
        <f>IF(P233="","",P233)</f>
      </c>
      <c r="O236" s="408">
        <f>IF(Q233="","",Q233)</f>
      </c>
      <c r="P236" s="399"/>
      <c r="Q236" s="400"/>
      <c r="R236" s="400"/>
      <c r="S236" s="401"/>
      <c r="T236" s="45">
        <f>Y235</f>
        <v>1</v>
      </c>
      <c r="U236" s="46" t="s">
        <v>343</v>
      </c>
      <c r="V236" s="46">
        <f>Z235</f>
        <v>2</v>
      </c>
      <c r="W236" s="47" t="s">
        <v>70</v>
      </c>
      <c r="X236" s="66"/>
      <c r="Y236" s="116"/>
      <c r="Z236" s="117"/>
      <c r="AA236" s="116"/>
      <c r="AB236" s="117"/>
      <c r="AC236" s="118"/>
      <c r="AD236" s="117"/>
      <c r="AE236" s="117"/>
      <c r="AF236" s="118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137"/>
      <c r="AT236" s="137"/>
      <c r="AU236" s="454"/>
      <c r="AV236" s="454"/>
      <c r="AW236" s="454"/>
      <c r="AX236" s="454"/>
      <c r="AY236" s="454"/>
      <c r="AZ236" s="454"/>
      <c r="BA236" s="454"/>
      <c r="BB236" s="454"/>
      <c r="BC236" s="454"/>
      <c r="BD236" s="454"/>
      <c r="BE236" s="454"/>
      <c r="BF236" s="454"/>
      <c r="BG236" s="454"/>
      <c r="BH236" s="454"/>
      <c r="BI236" s="454"/>
      <c r="BJ236" s="454"/>
      <c r="BK236" s="454"/>
      <c r="BL236" s="454"/>
      <c r="BM236" s="454"/>
      <c r="BN236" s="454"/>
      <c r="BO236" s="454"/>
      <c r="BP236" s="454"/>
      <c r="BQ236" s="454"/>
      <c r="BR236" s="454"/>
      <c r="BS236" s="454"/>
      <c r="BT236" s="454"/>
      <c r="BU236" s="454"/>
      <c r="BV236" s="454"/>
      <c r="BW236" s="454"/>
      <c r="BX236" s="454"/>
      <c r="BY236" s="454"/>
      <c r="BZ236" s="454"/>
      <c r="CA236" s="454"/>
      <c r="CB236" s="454"/>
      <c r="CC236" s="454"/>
    </row>
    <row r="237" spans="1:81" ht="9" customHeight="1" thickBo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71"/>
      <c r="Z237" s="71"/>
      <c r="AA237" s="71"/>
      <c r="AB237" s="71"/>
      <c r="AC237" s="71"/>
      <c r="AD237" s="71"/>
      <c r="AE237" s="71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137"/>
      <c r="AT237" s="137"/>
      <c r="AU237" s="454"/>
      <c r="AV237" s="454"/>
      <c r="AW237" s="454"/>
      <c r="AX237" s="454"/>
      <c r="AY237" s="454"/>
      <c r="AZ237" s="454"/>
      <c r="BA237" s="454"/>
      <c r="BB237" s="454"/>
      <c r="BC237" s="454"/>
      <c r="BD237" s="454"/>
      <c r="BE237" s="454"/>
      <c r="BF237" s="454"/>
      <c r="BG237" s="454"/>
      <c r="BH237" s="454"/>
      <c r="BI237" s="454"/>
      <c r="BJ237" s="454"/>
      <c r="BK237" s="454"/>
      <c r="BL237" s="454"/>
      <c r="BM237" s="454"/>
      <c r="BN237" s="454"/>
      <c r="BO237" s="454"/>
      <c r="BP237" s="454"/>
      <c r="BQ237" s="454"/>
      <c r="BR237" s="454"/>
      <c r="BS237" s="454"/>
      <c r="BT237" s="454"/>
      <c r="BU237" s="454"/>
      <c r="BV237" s="454"/>
      <c r="BW237" s="454"/>
      <c r="BX237" s="454"/>
      <c r="BY237" s="454"/>
      <c r="BZ237" s="454"/>
      <c r="CA237" s="454"/>
      <c r="CB237" s="454"/>
      <c r="CC237" s="454"/>
    </row>
    <row r="238" spans="1:81" ht="9" customHeight="1" thickBot="1">
      <c r="A238" s="66"/>
      <c r="B238" s="338" t="s">
        <v>142</v>
      </c>
      <c r="C238" s="339"/>
      <c r="D238" s="342" t="str">
        <f>B240</f>
        <v>石川憲</v>
      </c>
      <c r="E238" s="333"/>
      <c r="F238" s="333"/>
      <c r="G238" s="343"/>
      <c r="H238" s="332" t="str">
        <f>B243</f>
        <v>森實政臣</v>
      </c>
      <c r="I238" s="333"/>
      <c r="J238" s="333"/>
      <c r="K238" s="343"/>
      <c r="L238" s="332" t="str">
        <f>B246</f>
        <v>大西竜二</v>
      </c>
      <c r="M238" s="333"/>
      <c r="N238" s="333"/>
      <c r="O238" s="343"/>
      <c r="P238" s="332" t="str">
        <f>B249</f>
        <v>青木翔太</v>
      </c>
      <c r="Q238" s="333"/>
      <c r="R238" s="333"/>
      <c r="S238" s="334"/>
      <c r="T238" s="335" t="s">
        <v>39</v>
      </c>
      <c r="U238" s="336"/>
      <c r="V238" s="336"/>
      <c r="W238" s="337"/>
      <c r="X238" s="66"/>
      <c r="Y238" s="316" t="s">
        <v>66</v>
      </c>
      <c r="Z238" s="317"/>
      <c r="AA238" s="316" t="s">
        <v>67</v>
      </c>
      <c r="AB238" s="390"/>
      <c r="AC238" s="317"/>
      <c r="AD238" s="391" t="s">
        <v>68</v>
      </c>
      <c r="AE238" s="392"/>
      <c r="AF238" s="393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137"/>
      <c r="AT238" s="137"/>
      <c r="AU238" s="122" t="s">
        <v>147</v>
      </c>
      <c r="AV238" s="1" t="s">
        <v>149</v>
      </c>
      <c r="AW238" s="402" t="s">
        <v>33</v>
      </c>
      <c r="AX238" s="403"/>
      <c r="AY238" s="403"/>
      <c r="AZ238" s="404"/>
      <c r="BA238" s="67"/>
      <c r="BB238" s="67"/>
      <c r="BC238" s="67"/>
      <c r="BD238" s="67"/>
      <c r="BE238" s="16"/>
      <c r="BF238" s="16"/>
      <c r="BG238" s="16"/>
      <c r="BH238" s="123"/>
      <c r="BI238" s="123"/>
      <c r="BJ238" s="16"/>
      <c r="BK238" s="67"/>
      <c r="BL238" s="124"/>
      <c r="BM238" s="66"/>
      <c r="BN238" s="66"/>
      <c r="BO238" s="66"/>
      <c r="BP238" s="66"/>
      <c r="BQ238" s="71"/>
      <c r="BR238" s="71"/>
      <c r="BS238" s="71"/>
      <c r="BT238" s="71"/>
      <c r="BU238" s="71"/>
      <c r="BV238" s="71"/>
      <c r="BW238" s="71"/>
      <c r="BX238" s="66"/>
      <c r="BY238" s="66"/>
      <c r="BZ238" s="66"/>
      <c r="CA238" s="66"/>
      <c r="CB238" s="66"/>
      <c r="CC238" s="66"/>
    </row>
    <row r="239" spans="1:81" ht="9" customHeight="1" thickBot="1" thickTop="1">
      <c r="A239" s="66"/>
      <c r="B239" s="340"/>
      <c r="C239" s="341"/>
      <c r="D239" s="344" t="str">
        <f>B241</f>
        <v>赤澤</v>
      </c>
      <c r="E239" s="327"/>
      <c r="F239" s="327"/>
      <c r="G239" s="345"/>
      <c r="H239" s="326" t="str">
        <f>B244</f>
        <v>峯村憲一</v>
      </c>
      <c r="I239" s="327"/>
      <c r="J239" s="327"/>
      <c r="K239" s="345"/>
      <c r="L239" s="326" t="str">
        <f>B247</f>
        <v>杉長昌樹</v>
      </c>
      <c r="M239" s="327"/>
      <c r="N239" s="327"/>
      <c r="O239" s="345"/>
      <c r="P239" s="326" t="str">
        <f>B250</f>
        <v>加藤隆平</v>
      </c>
      <c r="Q239" s="327"/>
      <c r="R239" s="327"/>
      <c r="S239" s="328"/>
      <c r="T239" s="329" t="s">
        <v>40</v>
      </c>
      <c r="U239" s="330"/>
      <c r="V239" s="330"/>
      <c r="W239" s="331"/>
      <c r="X239" s="66"/>
      <c r="Y239" s="80" t="s">
        <v>69</v>
      </c>
      <c r="Z239" s="81" t="s">
        <v>70</v>
      </c>
      <c r="AA239" s="80" t="s">
        <v>344</v>
      </c>
      <c r="AB239" s="81" t="s">
        <v>71</v>
      </c>
      <c r="AC239" s="82" t="s">
        <v>72</v>
      </c>
      <c r="AD239" s="81" t="s">
        <v>345</v>
      </c>
      <c r="AE239" s="81" t="s">
        <v>71</v>
      </c>
      <c r="AF239" s="82" t="s">
        <v>72</v>
      </c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137"/>
      <c r="AT239" s="137"/>
      <c r="AU239" s="125" t="s">
        <v>148</v>
      </c>
      <c r="AV239" s="2" t="s">
        <v>149</v>
      </c>
      <c r="AW239" s="405"/>
      <c r="AX239" s="406"/>
      <c r="AY239" s="406"/>
      <c r="AZ239" s="407"/>
      <c r="BA239" s="160"/>
      <c r="BB239" s="161">
        <v>15</v>
      </c>
      <c r="BC239" s="161">
        <v>15</v>
      </c>
      <c r="BD239" s="162"/>
      <c r="BE239" s="3"/>
      <c r="BF239" s="3"/>
      <c r="BG239" s="3"/>
      <c r="BH239" s="123"/>
      <c r="BI239" s="123"/>
      <c r="BJ239" s="16"/>
      <c r="BK239" s="67"/>
      <c r="BL239" s="124"/>
      <c r="BM239" s="66"/>
      <c r="BN239" s="66"/>
      <c r="BO239" s="66"/>
      <c r="BP239" s="66"/>
      <c r="BQ239" s="71"/>
      <c r="BR239" s="71"/>
      <c r="BS239" s="71"/>
      <c r="BT239" s="71"/>
      <c r="BU239" s="71"/>
      <c r="BV239" s="71"/>
      <c r="BW239" s="71"/>
      <c r="BX239" s="66"/>
      <c r="BY239" s="66"/>
      <c r="BZ239" s="66"/>
      <c r="CA239" s="66"/>
      <c r="CB239" s="66"/>
      <c r="CC239" s="66"/>
    </row>
    <row r="240" spans="1:81" ht="9" customHeight="1" thickTop="1">
      <c r="A240" s="66"/>
      <c r="B240" s="4" t="s">
        <v>200</v>
      </c>
      <c r="C240" s="5" t="s">
        <v>332</v>
      </c>
      <c r="D240" s="251"/>
      <c r="E240" s="225"/>
      <c r="F240" s="225"/>
      <c r="G240" s="320"/>
      <c r="H240" s="6">
        <v>15</v>
      </c>
      <c r="I240" s="52" t="str">
        <f>IF(H240="","","-")</f>
        <v>-</v>
      </c>
      <c r="J240" s="56">
        <v>7</v>
      </c>
      <c r="K240" s="323" t="str">
        <f>IF(H240&lt;&gt;"",IF(H240&gt;J240,IF(H241&gt;J241,"○",IF(H242&gt;J242,"○","×")),IF(H241&gt;J241,IF(H242&gt;J242,"○","×"),"×")),"")</f>
        <v>○</v>
      </c>
      <c r="L240" s="6">
        <v>15</v>
      </c>
      <c r="M240" s="53" t="str">
        <f aca="true" t="shared" si="76" ref="M240:M245">IF(L240="","","-")</f>
        <v>-</v>
      </c>
      <c r="N240" s="286">
        <v>11</v>
      </c>
      <c r="O240" s="323" t="str">
        <f>IF(L240&lt;&gt;"",IF(L240&gt;N240,IF(L241&gt;N241,"○",IF(L242&gt;N242,"○","×")),IF(L241&gt;N241,IF(L242&gt;N242,"○","×"),"×")),"")</f>
        <v>×</v>
      </c>
      <c r="P240" s="287">
        <v>15</v>
      </c>
      <c r="Q240" s="53" t="str">
        <f aca="true" t="shared" si="77" ref="Q240:Q248">IF(P240="","","-")</f>
        <v>-</v>
      </c>
      <c r="R240" s="56">
        <v>1</v>
      </c>
      <c r="S240" s="369" t="str">
        <f>IF(P240&lt;&gt;"",IF(P240&gt;R240,IF(P241&gt;R241,"○",IF(P242&gt;R242,"○","×")),IF(P241&gt;R241,IF(P242&gt;R242,"○","×"),"×")),"")</f>
        <v>○</v>
      </c>
      <c r="T240" s="394" t="s">
        <v>370</v>
      </c>
      <c r="U240" s="395"/>
      <c r="V240" s="395"/>
      <c r="W240" s="396"/>
      <c r="X240" s="66"/>
      <c r="Y240" s="98"/>
      <c r="Z240" s="99"/>
      <c r="AA240" s="78"/>
      <c r="AB240" s="79"/>
      <c r="AC240" s="93"/>
      <c r="AD240" s="99"/>
      <c r="AE240" s="99"/>
      <c r="AF240" s="100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137"/>
      <c r="AT240" s="137"/>
      <c r="AU240" s="124"/>
      <c r="AV240" s="124"/>
      <c r="AW240" s="124"/>
      <c r="AX240" s="124"/>
      <c r="AY240" s="124"/>
      <c r="AZ240" s="124"/>
      <c r="BA240" s="3"/>
      <c r="BB240" s="3"/>
      <c r="BC240" s="3"/>
      <c r="BD240" s="40"/>
      <c r="BE240" s="160"/>
      <c r="BF240" s="191"/>
      <c r="BG240" s="191"/>
      <c r="BH240" s="212"/>
      <c r="BI240" s="123"/>
      <c r="BJ240" s="16"/>
      <c r="BK240" s="16"/>
      <c r="BL240" s="124"/>
      <c r="BM240" s="66"/>
      <c r="BN240" s="66"/>
      <c r="BO240" s="66"/>
      <c r="BP240" s="66"/>
      <c r="BQ240" s="71"/>
      <c r="BR240" s="71"/>
      <c r="BS240" s="71"/>
      <c r="BT240" s="71"/>
      <c r="BU240" s="71"/>
      <c r="BV240" s="71"/>
      <c r="BW240" s="71"/>
      <c r="BX240" s="66"/>
      <c r="BY240" s="66"/>
      <c r="BZ240" s="66"/>
      <c r="CA240" s="66"/>
      <c r="CB240" s="66"/>
      <c r="CC240" s="66"/>
    </row>
    <row r="241" spans="1:81" ht="9" customHeight="1">
      <c r="A241" s="66"/>
      <c r="B241" s="4" t="s">
        <v>367</v>
      </c>
      <c r="C241" s="5" t="s">
        <v>333</v>
      </c>
      <c r="D241" s="321"/>
      <c r="E241" s="268"/>
      <c r="F241" s="268"/>
      <c r="G241" s="269"/>
      <c r="H241" s="6">
        <v>15</v>
      </c>
      <c r="I241" s="52" t="str">
        <f>IF(H241="","","-")</f>
        <v>-</v>
      </c>
      <c r="J241" s="288">
        <v>10</v>
      </c>
      <c r="K241" s="324"/>
      <c r="L241" s="6">
        <v>12</v>
      </c>
      <c r="M241" s="52" t="str">
        <f t="shared" si="76"/>
        <v>-</v>
      </c>
      <c r="N241" s="56">
        <v>15</v>
      </c>
      <c r="O241" s="324"/>
      <c r="P241" s="6">
        <v>15</v>
      </c>
      <c r="Q241" s="52" t="str">
        <f t="shared" si="77"/>
        <v>-</v>
      </c>
      <c r="R241" s="56">
        <v>2</v>
      </c>
      <c r="S241" s="351"/>
      <c r="T241" s="265"/>
      <c r="U241" s="263"/>
      <c r="V241" s="263"/>
      <c r="W241" s="264"/>
      <c r="X241" s="66"/>
      <c r="Y241" s="98">
        <f>COUNTIF(D240:S242,"○")</f>
        <v>2</v>
      </c>
      <c r="Z241" s="99">
        <f>COUNTIF(D240:S242,"×")</f>
        <v>1</v>
      </c>
      <c r="AA241" s="95">
        <f>(IF((D240&gt;F240),1,0))+(IF((D241&gt;F241),1,0))+(IF((D242&gt;F242),1,0))+(IF((H240&gt;J240),1,0))+(IF((H241&gt;J241),1,0))+(IF((H242&gt;J242),1,0))+(IF((L240&gt;N240),1,0))+(IF((L241&gt;N241),1,0))+(IF((L242&gt;N242),1,0))+(IF((P240&gt;R240),1,0))+(IF((P241&gt;R241),1,0))+(IF((P242&gt;R242),1,0))</f>
        <v>5</v>
      </c>
      <c r="AB241" s="96">
        <f>(IF((D240&lt;F240),1,0))+(IF((D241&lt;F241),1,0))+(IF((D242&lt;F242),1,0))+(IF((H240&lt;J240),1,0))+(IF((H241&lt;J241),1,0))+(IF((H242&lt;J242),1,0))+(IF((L240&lt;N240),1,0))+(IF((L241&lt;N241),1,0))+(IF((L242&lt;N242),1,0))+(IF((P240&lt;R240),1,0))+(IF((P241&lt;R241),1,0))+(IF((P242&lt;R242),1,0))</f>
        <v>2</v>
      </c>
      <c r="AC241" s="97">
        <f>AA241-AB241</f>
        <v>3</v>
      </c>
      <c r="AD241" s="99">
        <f>SUM(D240:D242,H240:H242,L240:L242,P240:P242)</f>
        <v>99</v>
      </c>
      <c r="AE241" s="99">
        <f>SUM(F240:F242,J240:J242,N240:N242,R240:R242)</f>
        <v>61</v>
      </c>
      <c r="AF241" s="100">
        <f>AD241-AE241</f>
        <v>38</v>
      </c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137"/>
      <c r="AT241" s="137"/>
      <c r="AU241" s="122" t="s">
        <v>167</v>
      </c>
      <c r="AV241" s="1" t="s">
        <v>59</v>
      </c>
      <c r="AW241" s="402" t="s">
        <v>34</v>
      </c>
      <c r="AX241" s="403"/>
      <c r="AY241" s="403"/>
      <c r="AZ241" s="404"/>
      <c r="BA241" s="21"/>
      <c r="BB241" s="50">
        <v>11</v>
      </c>
      <c r="BC241" s="50">
        <v>11</v>
      </c>
      <c r="BD241" s="130"/>
      <c r="BE241" s="17"/>
      <c r="BF241" s="3"/>
      <c r="BG241" s="3"/>
      <c r="BH241" s="131"/>
      <c r="BI241" s="123"/>
      <c r="BJ241" s="3"/>
      <c r="BK241" s="3"/>
      <c r="BL241" s="124"/>
      <c r="BM241" s="124" t="s">
        <v>145</v>
      </c>
      <c r="BN241" s="66"/>
      <c r="BO241" s="66"/>
      <c r="BP241" s="66"/>
      <c r="BQ241" s="71"/>
      <c r="BR241" s="71"/>
      <c r="BS241" s="71"/>
      <c r="BT241" s="71"/>
      <c r="BU241" s="71"/>
      <c r="BV241" s="71"/>
      <c r="BW241" s="71"/>
      <c r="BX241" s="66"/>
      <c r="BY241" s="66"/>
      <c r="BZ241" s="66"/>
      <c r="CA241" s="66"/>
      <c r="CB241" s="66"/>
      <c r="CC241" s="66"/>
    </row>
    <row r="242" spans="1:81" ht="9" customHeight="1" thickBot="1">
      <c r="A242" s="66"/>
      <c r="B242" s="9"/>
      <c r="C242" s="10" t="s">
        <v>201</v>
      </c>
      <c r="D242" s="322"/>
      <c r="E242" s="271"/>
      <c r="F242" s="271"/>
      <c r="G242" s="272"/>
      <c r="H242" s="12"/>
      <c r="I242" s="52">
        <f>IF(H242="","","-")</f>
      </c>
      <c r="J242" s="59"/>
      <c r="K242" s="325"/>
      <c r="L242" s="12">
        <v>12</v>
      </c>
      <c r="M242" s="54" t="str">
        <f t="shared" si="76"/>
        <v>-</v>
      </c>
      <c r="N242" s="59">
        <v>15</v>
      </c>
      <c r="O242" s="324"/>
      <c r="P242" s="12"/>
      <c r="Q242" s="54">
        <f t="shared" si="77"/>
      </c>
      <c r="R242" s="59"/>
      <c r="S242" s="351"/>
      <c r="T242" s="42">
        <f>Y241</f>
        <v>2</v>
      </c>
      <c r="U242" s="43" t="s">
        <v>343</v>
      </c>
      <c r="V242" s="43">
        <f>Z241</f>
        <v>1</v>
      </c>
      <c r="W242" s="44" t="s">
        <v>70</v>
      </c>
      <c r="X242" s="66"/>
      <c r="Y242" s="98"/>
      <c r="Z242" s="99"/>
      <c r="AA242" s="98"/>
      <c r="AB242" s="99"/>
      <c r="AC242" s="100"/>
      <c r="AD242" s="99"/>
      <c r="AE242" s="99"/>
      <c r="AF242" s="100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137"/>
      <c r="AT242" s="137"/>
      <c r="AU242" s="125" t="s">
        <v>168</v>
      </c>
      <c r="AV242" s="2" t="s">
        <v>59</v>
      </c>
      <c r="AW242" s="405"/>
      <c r="AX242" s="406"/>
      <c r="AY242" s="406"/>
      <c r="AZ242" s="407"/>
      <c r="BA242" s="3"/>
      <c r="BB242" s="3"/>
      <c r="BC242" s="3"/>
      <c r="BD242" s="3"/>
      <c r="BE242" s="3"/>
      <c r="BF242" s="3"/>
      <c r="BG242" s="3"/>
      <c r="BH242" s="131"/>
      <c r="BI242" s="181">
        <v>11</v>
      </c>
      <c r="BJ242" s="49">
        <v>13</v>
      </c>
      <c r="BK242" s="49"/>
      <c r="BL242" s="67"/>
      <c r="BM242" s="298" t="s">
        <v>425</v>
      </c>
      <c r="BN242" s="299"/>
      <c r="BO242" s="299"/>
      <c r="BP242" s="299"/>
      <c r="BQ242" s="299"/>
      <c r="BR242" s="299" t="s">
        <v>446</v>
      </c>
      <c r="BS242" s="299"/>
      <c r="BT242" s="299"/>
      <c r="BU242" s="299"/>
      <c r="BV242" s="299"/>
      <c r="BW242" s="300"/>
      <c r="BX242" s="66"/>
      <c r="BY242" s="66"/>
      <c r="BZ242" s="66"/>
      <c r="CA242" s="66"/>
      <c r="CB242" s="66"/>
      <c r="CC242" s="66"/>
    </row>
    <row r="243" spans="1:81" ht="9" customHeight="1" thickTop="1">
      <c r="A243" s="66"/>
      <c r="B243" s="4" t="s">
        <v>202</v>
      </c>
      <c r="C243" s="14" t="s">
        <v>58</v>
      </c>
      <c r="D243" s="55">
        <f>IF(J240="","",J240)</f>
        <v>7</v>
      </c>
      <c r="E243" s="52" t="str">
        <f aca="true" t="shared" si="78" ref="E243:E251">IF(D243="","","-")</f>
        <v>-</v>
      </c>
      <c r="F243" s="56">
        <f>IF(H240="","",H240)</f>
        <v>15</v>
      </c>
      <c r="G243" s="318" t="str">
        <f>IF(K240="","",IF(K240="○","×",IF(K240="×","○")))</f>
        <v>×</v>
      </c>
      <c r="H243" s="284"/>
      <c r="I243" s="276"/>
      <c r="J243" s="276"/>
      <c r="K243" s="266"/>
      <c r="L243" s="6">
        <v>15</v>
      </c>
      <c r="M243" s="52" t="str">
        <f t="shared" si="76"/>
        <v>-</v>
      </c>
      <c r="N243" s="56">
        <v>7</v>
      </c>
      <c r="O243" s="368" t="str">
        <f>IF(L243&lt;&gt;"",IF(L243&gt;N243,IF(L244&gt;N244,"○",IF(L245&gt;N245,"○","×")),IF(L244&gt;N244,IF(L245&gt;N245,"○","×"),"×")),"")</f>
        <v>○</v>
      </c>
      <c r="P243" s="6">
        <v>15</v>
      </c>
      <c r="Q243" s="52" t="str">
        <f t="shared" si="77"/>
        <v>-</v>
      </c>
      <c r="R243" s="56">
        <v>2</v>
      </c>
      <c r="S243" s="353" t="str">
        <f>IF(P243&lt;&gt;"",IF(P243&gt;R243,IF(P244&gt;R244,"○",IF(P245&gt;R245,"○","×")),IF(P244&gt;R244,IF(P245&gt;R245,"○","×"),"×")),"")</f>
        <v>○</v>
      </c>
      <c r="T243" s="273" t="s">
        <v>372</v>
      </c>
      <c r="U243" s="274"/>
      <c r="V243" s="274"/>
      <c r="W243" s="275"/>
      <c r="X243" s="66"/>
      <c r="Y243" s="78"/>
      <c r="Z243" s="79"/>
      <c r="AA243" s="78"/>
      <c r="AB243" s="79"/>
      <c r="AC243" s="93"/>
      <c r="AD243" s="79"/>
      <c r="AE243" s="79"/>
      <c r="AF243" s="93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137"/>
      <c r="AT243" s="137"/>
      <c r="AU243" s="124"/>
      <c r="AV243" s="124"/>
      <c r="AW243" s="124"/>
      <c r="AX243" s="124"/>
      <c r="AY243" s="124"/>
      <c r="AZ243" s="124"/>
      <c r="BA243" s="3"/>
      <c r="BB243" s="3"/>
      <c r="BC243" s="3"/>
      <c r="BD243" s="3"/>
      <c r="BE243" s="3"/>
      <c r="BF243" s="3"/>
      <c r="BG243" s="3"/>
      <c r="BH243" s="123"/>
      <c r="BI243" s="219">
        <v>15</v>
      </c>
      <c r="BJ243" s="161">
        <v>15</v>
      </c>
      <c r="BK243" s="161"/>
      <c r="BL243" s="220"/>
      <c r="BM243" s="301" t="s">
        <v>427</v>
      </c>
      <c r="BN243" s="302"/>
      <c r="BO243" s="302"/>
      <c r="BP243" s="302"/>
      <c r="BQ243" s="302"/>
      <c r="BR243" s="302" t="s">
        <v>426</v>
      </c>
      <c r="BS243" s="302"/>
      <c r="BT243" s="302"/>
      <c r="BU243" s="302"/>
      <c r="BV243" s="302"/>
      <c r="BW243" s="303"/>
      <c r="BX243" s="66"/>
      <c r="BY243" s="66"/>
      <c r="BZ243" s="66"/>
      <c r="CA243" s="66"/>
      <c r="CB243" s="66"/>
      <c r="CC243" s="66"/>
    </row>
    <row r="244" spans="1:81" ht="9" customHeight="1" thickBot="1">
      <c r="A244" s="66"/>
      <c r="B244" s="4" t="s">
        <v>203</v>
      </c>
      <c r="C244" s="5" t="s">
        <v>58</v>
      </c>
      <c r="D244" s="55">
        <f>IF(J241="","",J241)</f>
        <v>10</v>
      </c>
      <c r="E244" s="52" t="str">
        <f t="shared" si="78"/>
        <v>-</v>
      </c>
      <c r="F244" s="56">
        <f>IF(H241="","",H241)</f>
        <v>15</v>
      </c>
      <c r="G244" s="319" t="str">
        <f>IF(I241="","",I241)</f>
        <v>-</v>
      </c>
      <c r="H244" s="267"/>
      <c r="I244" s="268"/>
      <c r="J244" s="268"/>
      <c r="K244" s="269"/>
      <c r="L244" s="6">
        <v>15</v>
      </c>
      <c r="M244" s="52" t="str">
        <f t="shared" si="76"/>
        <v>-</v>
      </c>
      <c r="N244" s="56">
        <v>17</v>
      </c>
      <c r="O244" s="324"/>
      <c r="P244" s="6">
        <v>15</v>
      </c>
      <c r="Q244" s="52" t="str">
        <f t="shared" si="77"/>
        <v>-</v>
      </c>
      <c r="R244" s="56">
        <v>10</v>
      </c>
      <c r="S244" s="351"/>
      <c r="T244" s="265"/>
      <c r="U244" s="263"/>
      <c r="V244" s="263"/>
      <c r="W244" s="264"/>
      <c r="X244" s="66"/>
      <c r="Y244" s="98">
        <f>COUNTIF(D243:S245,"○")</f>
        <v>2</v>
      </c>
      <c r="Z244" s="99">
        <f>COUNTIF(D243:S245,"×")</f>
        <v>1</v>
      </c>
      <c r="AA244" s="95">
        <f>(IF((D243&gt;F243),1,0))+(IF((D244&gt;F244),1,0))+(IF((D245&gt;F245),1,0))+(IF((H243&gt;J243),1,0))+(IF((H244&gt;J244),1,0))+(IF((H245&gt;J245),1,0))+(IF((L243&gt;N243),1,0))+(IF((L244&gt;N244),1,0))+(IF((L245&gt;N245),1,0))+(IF((P243&gt;R243),1,0))+(IF((P244&gt;R244),1,0))+(IF((P245&gt;R245),1,0))</f>
        <v>4</v>
      </c>
      <c r="AB244" s="96">
        <f>(IF((D243&lt;F243),1,0))+(IF((D244&lt;F244),1,0))+(IF((D245&lt;F245),1,0))+(IF((H243&lt;J243),1,0))+(IF((H244&lt;J244),1,0))+(IF((H245&lt;J245),1,0))+(IF((L243&lt;N243),1,0))+(IF((L244&lt;N244),1,0))+(IF((L245&lt;N245),1,0))+(IF((P243&lt;R243),1,0))+(IF((P244&lt;R244),1,0))+(IF((P245&lt;R245),1,0))</f>
        <v>3</v>
      </c>
      <c r="AC244" s="97">
        <f>AA244-AB244</f>
        <v>1</v>
      </c>
      <c r="AD244" s="99">
        <f>SUM(D243:D245,H243:H245,L243:L245,P243:P245)</f>
        <v>93</v>
      </c>
      <c r="AE244" s="99">
        <f>SUM(F243:F245,J243:J245,N243:N245,R243:R245)</f>
        <v>80</v>
      </c>
      <c r="AF244" s="100">
        <f>AD244-AE244</f>
        <v>13</v>
      </c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137"/>
      <c r="AT244" s="137"/>
      <c r="AU244" s="221" t="s">
        <v>161</v>
      </c>
      <c r="AV244" s="222" t="s">
        <v>155</v>
      </c>
      <c r="AW244" s="384" t="s">
        <v>35</v>
      </c>
      <c r="AX244" s="385"/>
      <c r="AY244" s="385"/>
      <c r="AZ244" s="386"/>
      <c r="BA244" s="3"/>
      <c r="BB244" s="3"/>
      <c r="BC244" s="3"/>
      <c r="BD244" s="3"/>
      <c r="BE244" s="3"/>
      <c r="BF244" s="3"/>
      <c r="BG244" s="3"/>
      <c r="BH244" s="123"/>
      <c r="BI244" s="169"/>
      <c r="BJ244" s="3"/>
      <c r="BK244" s="3"/>
      <c r="BL244" s="123"/>
      <c r="BM244" s="133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66"/>
      <c r="BY244" s="66"/>
      <c r="BZ244" s="66"/>
      <c r="CA244" s="66"/>
      <c r="CB244" s="66"/>
      <c r="CC244" s="66"/>
    </row>
    <row r="245" spans="1:81" ht="9" customHeight="1" thickTop="1">
      <c r="A245" s="66"/>
      <c r="B245" s="9"/>
      <c r="C245" s="20" t="s">
        <v>169</v>
      </c>
      <c r="D245" s="58">
        <f>IF(J242="","",J242)</f>
      </c>
      <c r="E245" s="52">
        <f t="shared" si="78"/>
      </c>
      <c r="F245" s="59">
        <f>IF(H242="","",H242)</f>
      </c>
      <c r="G245" s="283">
        <f>IF(I242="","",I242)</f>
      </c>
      <c r="H245" s="270"/>
      <c r="I245" s="271"/>
      <c r="J245" s="271"/>
      <c r="K245" s="272"/>
      <c r="L245" s="12">
        <v>16</v>
      </c>
      <c r="M245" s="52" t="str">
        <f t="shared" si="76"/>
        <v>-</v>
      </c>
      <c r="N245" s="59">
        <v>14</v>
      </c>
      <c r="O245" s="325"/>
      <c r="P245" s="12"/>
      <c r="Q245" s="54">
        <f t="shared" si="77"/>
      </c>
      <c r="R245" s="59"/>
      <c r="S245" s="352"/>
      <c r="T245" s="42">
        <f>Y244</f>
        <v>2</v>
      </c>
      <c r="U245" s="43" t="s">
        <v>343</v>
      </c>
      <c r="V245" s="43">
        <f>Z244</f>
        <v>1</v>
      </c>
      <c r="W245" s="44" t="s">
        <v>70</v>
      </c>
      <c r="X245" s="66"/>
      <c r="Y245" s="116"/>
      <c r="Z245" s="117"/>
      <c r="AA245" s="116"/>
      <c r="AB245" s="117"/>
      <c r="AC245" s="118"/>
      <c r="AD245" s="117"/>
      <c r="AE245" s="117"/>
      <c r="AF245" s="118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137"/>
      <c r="AT245" s="137"/>
      <c r="AU245" s="223" t="s">
        <v>424</v>
      </c>
      <c r="AV245" s="224" t="s">
        <v>155</v>
      </c>
      <c r="AW245" s="387"/>
      <c r="AX245" s="388"/>
      <c r="AY245" s="388"/>
      <c r="AZ245" s="389"/>
      <c r="BA245" s="191"/>
      <c r="BB245" s="161">
        <v>15</v>
      </c>
      <c r="BC245" s="161">
        <v>15</v>
      </c>
      <c r="BD245" s="162"/>
      <c r="BE245" s="3"/>
      <c r="BF245" s="3"/>
      <c r="BG245" s="3"/>
      <c r="BH245" s="123"/>
      <c r="BI245" s="169"/>
      <c r="BJ245" s="16"/>
      <c r="BK245" s="16"/>
      <c r="BL245" s="123"/>
      <c r="BM245" s="136" t="s">
        <v>146</v>
      </c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66"/>
      <c r="BY245" s="66"/>
      <c r="BZ245" s="66"/>
      <c r="CA245" s="66"/>
      <c r="CB245" s="66"/>
      <c r="CC245" s="66"/>
    </row>
    <row r="246" spans="1:81" ht="9" customHeight="1" thickBot="1">
      <c r="A246" s="66"/>
      <c r="B246" s="18" t="s">
        <v>204</v>
      </c>
      <c r="C246" s="5" t="s">
        <v>59</v>
      </c>
      <c r="D246" s="55">
        <f>IF(N240="","",N240)</f>
        <v>11</v>
      </c>
      <c r="E246" s="57" t="str">
        <f t="shared" si="78"/>
        <v>-</v>
      </c>
      <c r="F246" s="56">
        <f>IF(L240="","",L240)</f>
        <v>15</v>
      </c>
      <c r="G246" s="318" t="str">
        <f>IF(O240="","",IF(O240="○","×",IF(O240="×","○")))</f>
        <v>○</v>
      </c>
      <c r="H246" s="6">
        <f>IF(N243="","",N243)</f>
        <v>7</v>
      </c>
      <c r="I246" s="52" t="str">
        <f aca="true" t="shared" si="79" ref="I246:I251">IF(H246="","","-")</f>
        <v>-</v>
      </c>
      <c r="J246" s="56">
        <f>IF(L243="","",L243)</f>
        <v>15</v>
      </c>
      <c r="K246" s="318" t="str">
        <f>IF(O243="","",IF(O243="○","×",IF(O243="×","○")))</f>
        <v>×</v>
      </c>
      <c r="L246" s="284"/>
      <c r="M246" s="276"/>
      <c r="N246" s="276"/>
      <c r="O246" s="266"/>
      <c r="P246" s="6">
        <v>15</v>
      </c>
      <c r="Q246" s="52" t="str">
        <f t="shared" si="77"/>
        <v>-</v>
      </c>
      <c r="R246" s="56">
        <v>4</v>
      </c>
      <c r="S246" s="351" t="str">
        <f>IF(P246&lt;&gt;"",IF(P246&gt;R246,IF(P247&gt;R247,"○",IF(P248&gt;R248,"○","×")),IF(P247&gt;R247,IF(P248&gt;R248,"○","×"),"×")),"")</f>
        <v>○</v>
      </c>
      <c r="T246" s="273" t="s">
        <v>371</v>
      </c>
      <c r="U246" s="274"/>
      <c r="V246" s="274"/>
      <c r="W246" s="275"/>
      <c r="X246" s="66"/>
      <c r="Y246" s="98"/>
      <c r="Z246" s="99"/>
      <c r="AA246" s="98"/>
      <c r="AB246" s="99"/>
      <c r="AC246" s="100"/>
      <c r="AD246" s="99"/>
      <c r="AE246" s="99"/>
      <c r="AF246" s="100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137"/>
      <c r="AT246" s="137"/>
      <c r="AU246" s="124"/>
      <c r="AV246" s="123"/>
      <c r="AW246" s="124"/>
      <c r="AX246" s="124"/>
      <c r="AY246" s="124"/>
      <c r="AZ246" s="124"/>
      <c r="BA246" s="3"/>
      <c r="BB246" s="3"/>
      <c r="BC246" s="3"/>
      <c r="BD246" s="199"/>
      <c r="BE246" s="171"/>
      <c r="BF246" s="171"/>
      <c r="BG246" s="171"/>
      <c r="BH246" s="170"/>
      <c r="BI246" s="169"/>
      <c r="BJ246" s="16"/>
      <c r="BK246" s="16"/>
      <c r="BL246" s="123"/>
      <c r="BM246" s="298" t="s">
        <v>428</v>
      </c>
      <c r="BN246" s="299"/>
      <c r="BO246" s="299"/>
      <c r="BP246" s="299"/>
      <c r="BQ246" s="299"/>
      <c r="BR246" s="299" t="s">
        <v>430</v>
      </c>
      <c r="BS246" s="299"/>
      <c r="BT246" s="299"/>
      <c r="BU246" s="299"/>
      <c r="BV246" s="299"/>
      <c r="BW246" s="300"/>
      <c r="BX246" s="66"/>
      <c r="BY246" s="66"/>
      <c r="BZ246" s="66"/>
      <c r="CA246" s="66"/>
      <c r="CB246" s="66"/>
      <c r="CC246" s="66"/>
    </row>
    <row r="247" spans="1:81" ht="9" customHeight="1" thickTop="1">
      <c r="A247" s="66"/>
      <c r="B247" s="18" t="s">
        <v>205</v>
      </c>
      <c r="C247" s="5" t="s">
        <v>59</v>
      </c>
      <c r="D247" s="55">
        <f>IF(N241="","",N241)</f>
        <v>15</v>
      </c>
      <c r="E247" s="52" t="str">
        <f t="shared" si="78"/>
        <v>-</v>
      </c>
      <c r="F247" s="56">
        <f>IF(L241="","",L241)</f>
        <v>12</v>
      </c>
      <c r="G247" s="319">
        <f>IF(I244="","",I244)</f>
      </c>
      <c r="H247" s="6">
        <f>IF(N244="","",N244)</f>
        <v>17</v>
      </c>
      <c r="I247" s="52" t="str">
        <f t="shared" si="79"/>
        <v>-</v>
      </c>
      <c r="J247" s="56">
        <f>IF(L244="","",L244)</f>
        <v>15</v>
      </c>
      <c r="K247" s="319" t="str">
        <f>IF(M244="","",M244)</f>
        <v>-</v>
      </c>
      <c r="L247" s="267"/>
      <c r="M247" s="268"/>
      <c r="N247" s="268"/>
      <c r="O247" s="269"/>
      <c r="P247" s="6">
        <v>15</v>
      </c>
      <c r="Q247" s="52" t="str">
        <f t="shared" si="77"/>
        <v>-</v>
      </c>
      <c r="R247" s="56">
        <v>1</v>
      </c>
      <c r="S247" s="351"/>
      <c r="T247" s="265"/>
      <c r="U247" s="263"/>
      <c r="V247" s="263"/>
      <c r="W247" s="264"/>
      <c r="X247" s="66"/>
      <c r="Y247" s="98">
        <f>COUNTIF(D246:S248,"○")</f>
        <v>2</v>
      </c>
      <c r="Z247" s="99">
        <f>COUNTIF(D246:S248,"×")</f>
        <v>1</v>
      </c>
      <c r="AA247" s="95">
        <f>(IF((D246&gt;F246),1,0))+(IF((D247&gt;F247),1,0))+(IF((D248&gt;F248),1,0))+(IF((H246&gt;J246),1,0))+(IF((H247&gt;J247),1,0))+(IF((H248&gt;J248),1,0))+(IF((L246&gt;N246),1,0))+(IF((L247&gt;N247),1,0))+(IF((L248&gt;N248),1,0))+(IF((P246&gt;R246),1,0))+(IF((P247&gt;R247),1,0))+(IF((P248&gt;R248),1,0))</f>
        <v>5</v>
      </c>
      <c r="AB247" s="96">
        <f>(IF((D246&lt;F246),1,0))+(IF((D247&lt;F247),1,0))+(IF((D248&lt;F248),1,0))+(IF((H246&lt;J246),1,0))+(IF((H247&lt;J247),1,0))+(IF((H248&lt;J248),1,0))+(IF((L246&lt;N246),1,0))+(IF((L247&lt;N247),1,0))+(IF((L248&lt;N248),1,0))+(IF((P246&lt;R246),1,0))+(IF((P247&lt;R247),1,0))+(IF((P248&lt;R248),1,0))</f>
        <v>3</v>
      </c>
      <c r="AC247" s="97">
        <f>AA247-AB247</f>
        <v>2</v>
      </c>
      <c r="AD247" s="99">
        <f>SUM(D246:D248,H246:H248,L246:L248,P246:P248)</f>
        <v>109</v>
      </c>
      <c r="AE247" s="99">
        <f>SUM(F246:F248,J246:J248,N246:N248,R246:R248)</f>
        <v>90</v>
      </c>
      <c r="AF247" s="100">
        <f>AD247-AE247</f>
        <v>19</v>
      </c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137"/>
      <c r="AT247" s="137"/>
      <c r="AU247" s="122" t="s">
        <v>151</v>
      </c>
      <c r="AV247" s="1" t="s">
        <v>58</v>
      </c>
      <c r="AW247" s="402" t="s">
        <v>32</v>
      </c>
      <c r="AX247" s="403"/>
      <c r="AY247" s="403"/>
      <c r="AZ247" s="404"/>
      <c r="BA247" s="11"/>
      <c r="BB247" s="50">
        <v>6</v>
      </c>
      <c r="BC247" s="50">
        <v>11</v>
      </c>
      <c r="BD247" s="130"/>
      <c r="BE247" s="3"/>
      <c r="BF247" s="3"/>
      <c r="BG247" s="3"/>
      <c r="BH247" s="123"/>
      <c r="BI247" s="123"/>
      <c r="BJ247" s="16"/>
      <c r="BK247" s="16"/>
      <c r="BL247" s="123"/>
      <c r="BM247" s="301" t="s">
        <v>429</v>
      </c>
      <c r="BN247" s="302"/>
      <c r="BO247" s="302"/>
      <c r="BP247" s="302"/>
      <c r="BQ247" s="302"/>
      <c r="BR247" s="302" t="s">
        <v>430</v>
      </c>
      <c r="BS247" s="302"/>
      <c r="BT247" s="302"/>
      <c r="BU247" s="302"/>
      <c r="BV247" s="302"/>
      <c r="BW247" s="303"/>
      <c r="BX247" s="66"/>
      <c r="BY247" s="66"/>
      <c r="BZ247" s="66"/>
      <c r="CA247" s="66"/>
      <c r="CB247" s="66"/>
      <c r="CC247" s="66"/>
    </row>
    <row r="248" spans="1:81" ht="9" customHeight="1">
      <c r="A248" s="66"/>
      <c r="B248" s="9"/>
      <c r="C248" s="10" t="s">
        <v>169</v>
      </c>
      <c r="D248" s="58">
        <f>IF(N242="","",N242)</f>
        <v>15</v>
      </c>
      <c r="E248" s="54" t="str">
        <f t="shared" si="78"/>
        <v>-</v>
      </c>
      <c r="F248" s="59">
        <f>IF(L242="","",L242)</f>
        <v>12</v>
      </c>
      <c r="G248" s="283">
        <f>IF(I245="","",I245)</f>
      </c>
      <c r="H248" s="12">
        <f>IF(N245="","",N245)</f>
        <v>14</v>
      </c>
      <c r="I248" s="52" t="str">
        <f t="shared" si="79"/>
        <v>-</v>
      </c>
      <c r="J248" s="59">
        <f>IF(L245="","",L245)</f>
        <v>16</v>
      </c>
      <c r="K248" s="283" t="str">
        <f>IF(M245="","",M245)</f>
        <v>-</v>
      </c>
      <c r="L248" s="270"/>
      <c r="M248" s="271"/>
      <c r="N248" s="271"/>
      <c r="O248" s="272"/>
      <c r="P248" s="12"/>
      <c r="Q248" s="52">
        <f t="shared" si="77"/>
      </c>
      <c r="R248" s="59"/>
      <c r="S248" s="352"/>
      <c r="T248" s="42">
        <f>Y247</f>
        <v>2</v>
      </c>
      <c r="U248" s="43" t="s">
        <v>343</v>
      </c>
      <c r="V248" s="43">
        <f>Z247</f>
        <v>1</v>
      </c>
      <c r="W248" s="44" t="s">
        <v>70</v>
      </c>
      <c r="X248" s="66"/>
      <c r="Y248" s="98"/>
      <c r="Z248" s="99"/>
      <c r="AA248" s="98"/>
      <c r="AB248" s="99"/>
      <c r="AC248" s="100"/>
      <c r="AD248" s="99"/>
      <c r="AE248" s="99"/>
      <c r="AF248" s="100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137"/>
      <c r="AT248" s="137"/>
      <c r="AU248" s="125" t="s">
        <v>152</v>
      </c>
      <c r="AV248" s="2" t="s">
        <v>58</v>
      </c>
      <c r="AW248" s="405"/>
      <c r="AX248" s="406"/>
      <c r="AY248" s="406"/>
      <c r="AZ248" s="407"/>
      <c r="BA248" s="67"/>
      <c r="BB248" s="67"/>
      <c r="BC248" s="67"/>
      <c r="BD248" s="67"/>
      <c r="BE248" s="16"/>
      <c r="BF248" s="16"/>
      <c r="BG248" s="16"/>
      <c r="BH248" s="123"/>
      <c r="BI248" s="123"/>
      <c r="BJ248" s="16"/>
      <c r="BK248" s="16"/>
      <c r="BL248" s="123"/>
      <c r="BM248" s="66"/>
      <c r="BN248" s="66"/>
      <c r="BO248" s="66"/>
      <c r="BP248" s="66"/>
      <c r="BQ248" s="66"/>
      <c r="BR248" s="71"/>
      <c r="BS248" s="71"/>
      <c r="BT248" s="71"/>
      <c r="BU248" s="71"/>
      <c r="BV248" s="71"/>
      <c r="BW248" s="71"/>
      <c r="BX248" s="66"/>
      <c r="BY248" s="66"/>
      <c r="BZ248" s="66"/>
      <c r="CA248" s="66"/>
      <c r="CB248" s="66"/>
      <c r="CC248" s="66"/>
    </row>
    <row r="249" spans="1:81" ht="9" customHeight="1" thickBot="1">
      <c r="A249" s="66"/>
      <c r="B249" s="24" t="s">
        <v>206</v>
      </c>
      <c r="C249" s="14" t="s">
        <v>158</v>
      </c>
      <c r="D249" s="55">
        <f>IF(R240="","",R240)</f>
        <v>1</v>
      </c>
      <c r="E249" s="52" t="str">
        <f t="shared" si="78"/>
        <v>-</v>
      </c>
      <c r="F249" s="56">
        <f>IF(P240="","",P240)</f>
        <v>15</v>
      </c>
      <c r="G249" s="318" t="str">
        <f>IF(S240="","",IF(S240="○","×",IF(S240="×","○")))</f>
        <v>×</v>
      </c>
      <c r="H249" s="6">
        <f>IF(R243="","",R243)</f>
        <v>2</v>
      </c>
      <c r="I249" s="57" t="str">
        <f t="shared" si="79"/>
        <v>-</v>
      </c>
      <c r="J249" s="56">
        <f>IF(P243="","",P243)</f>
        <v>15</v>
      </c>
      <c r="K249" s="318" t="str">
        <f>IF(S243="","",IF(S243="○","×",IF(S243="×","○")))</f>
        <v>×</v>
      </c>
      <c r="L249" s="35">
        <f>IF(R246="","",R246)</f>
        <v>4</v>
      </c>
      <c r="M249" s="52" t="str">
        <f>IF(L249="","","-")</f>
        <v>-</v>
      </c>
      <c r="N249" s="61">
        <f>IF(P246="","",P246)</f>
        <v>15</v>
      </c>
      <c r="O249" s="318" t="str">
        <f>IF(S246="","",IF(S246="○","×",IF(S246="×","○")))</f>
        <v>×</v>
      </c>
      <c r="P249" s="284"/>
      <c r="Q249" s="276"/>
      <c r="R249" s="276"/>
      <c r="S249" s="397"/>
      <c r="T249" s="273" t="s">
        <v>373</v>
      </c>
      <c r="U249" s="274"/>
      <c r="V249" s="274"/>
      <c r="W249" s="275"/>
      <c r="X249" s="66"/>
      <c r="Y249" s="78"/>
      <c r="Z249" s="79"/>
      <c r="AA249" s="78"/>
      <c r="AB249" s="79"/>
      <c r="AC249" s="93"/>
      <c r="AD249" s="79"/>
      <c r="AE249" s="79"/>
      <c r="AF249" s="93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137"/>
      <c r="AT249" s="137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71"/>
      <c r="BS249" s="71"/>
      <c r="BT249" s="71"/>
      <c r="BU249" s="71"/>
      <c r="BV249" s="71"/>
      <c r="BW249" s="71"/>
      <c r="BX249" s="71"/>
      <c r="BY249" s="66"/>
      <c r="BZ249" s="66"/>
      <c r="CA249" s="66"/>
      <c r="CB249" s="66"/>
      <c r="CC249" s="66"/>
    </row>
    <row r="250" spans="1:81" ht="9" customHeight="1">
      <c r="A250" s="66"/>
      <c r="B250" s="18" t="s">
        <v>207</v>
      </c>
      <c r="C250" s="5" t="s">
        <v>158</v>
      </c>
      <c r="D250" s="55">
        <f>IF(R241="","",R241)</f>
        <v>2</v>
      </c>
      <c r="E250" s="52" t="str">
        <f t="shared" si="78"/>
        <v>-</v>
      </c>
      <c r="F250" s="56">
        <f>IF(P241="","",P241)</f>
        <v>15</v>
      </c>
      <c r="G250" s="319" t="str">
        <f>IF(I247="","",I247)</f>
        <v>-</v>
      </c>
      <c r="H250" s="6">
        <f>IF(R244="","",R244)</f>
        <v>10</v>
      </c>
      <c r="I250" s="52" t="str">
        <f t="shared" si="79"/>
        <v>-</v>
      </c>
      <c r="J250" s="56">
        <f>IF(P244="","",P244)</f>
        <v>15</v>
      </c>
      <c r="K250" s="319">
        <f>IF(M247="","",M247)</f>
      </c>
      <c r="L250" s="6">
        <f>IF(R247="","",R247)</f>
        <v>1</v>
      </c>
      <c r="M250" s="52" t="str">
        <f>IF(L250="","","-")</f>
        <v>-</v>
      </c>
      <c r="N250" s="56">
        <f>IF(P247="","",P247)</f>
        <v>15</v>
      </c>
      <c r="O250" s="319" t="str">
        <f>IF(Q247="","",Q247)</f>
        <v>-</v>
      </c>
      <c r="P250" s="267"/>
      <c r="Q250" s="268"/>
      <c r="R250" s="268"/>
      <c r="S250" s="398"/>
      <c r="T250" s="265"/>
      <c r="U250" s="263"/>
      <c r="V250" s="263"/>
      <c r="W250" s="264"/>
      <c r="X250" s="66"/>
      <c r="Y250" s="98">
        <f>COUNTIF(D249:S251,"○")</f>
        <v>0</v>
      </c>
      <c r="Z250" s="99">
        <f>COUNTIF(D249:S251,"×")</f>
        <v>3</v>
      </c>
      <c r="AA250" s="95">
        <f>(IF((D249&gt;F249),1,0))+(IF((D250&gt;F250),1,0))+(IF((D251&gt;F251),1,0))+(IF((H249&gt;J249),1,0))+(IF((H250&gt;J250),1,0))+(IF((H251&gt;J251),1,0))+(IF((L249&gt;N249),1,0))+(IF((L250&gt;N250),1,0))+(IF((L251&gt;N251),1,0))+(IF((P249&gt;R249),1,0))+(IF((P250&gt;R250),1,0))+(IF((P251&gt;R251),1,0))</f>
        <v>0</v>
      </c>
      <c r="AB250" s="96">
        <f>(IF((D249&lt;F249),1,0))+(IF((D250&lt;F250),1,0))+(IF((D251&lt;F251),1,0))+(IF((H249&lt;J249),1,0))+(IF((H250&lt;J250),1,0))+(IF((H251&lt;J251),1,0))+(IF((L249&lt;N249),1,0))+(IF((L250&lt;N250),1,0))+(IF((L251&lt;N251),1,0))+(IF((P249&lt;R249),1,0))+(IF((P250&lt;R250),1,0))+(IF((P251&lt;R251),1,0))</f>
        <v>6</v>
      </c>
      <c r="AC250" s="97">
        <f>AA250-AB250</f>
        <v>-6</v>
      </c>
      <c r="AD250" s="99">
        <f>SUM(D249:D251,H249:H251,L249:L251,P249:P251)</f>
        <v>20</v>
      </c>
      <c r="AE250" s="99">
        <f>SUM(F249:F251,J249:J251,N249:N251,R249:R251)</f>
        <v>90</v>
      </c>
      <c r="AF250" s="100">
        <f>AD250-AE250</f>
        <v>-70</v>
      </c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137"/>
      <c r="AT250" s="137"/>
      <c r="AU250" s="338" t="s">
        <v>16</v>
      </c>
      <c r="AV250" s="339"/>
      <c r="AW250" s="342" t="str">
        <f>AU252</f>
        <v>脇洋明</v>
      </c>
      <c r="AX250" s="333"/>
      <c r="AY250" s="333"/>
      <c r="AZ250" s="343"/>
      <c r="BA250" s="332" t="str">
        <f>AU255</f>
        <v>石井正満</v>
      </c>
      <c r="BB250" s="333"/>
      <c r="BC250" s="333"/>
      <c r="BD250" s="343"/>
      <c r="BE250" s="332" t="str">
        <f>AU258</f>
        <v>渡部寛幸</v>
      </c>
      <c r="BF250" s="333"/>
      <c r="BG250" s="333"/>
      <c r="BH250" s="343"/>
      <c r="BI250" s="332" t="str">
        <f>AU261</f>
        <v>田中隆司</v>
      </c>
      <c r="BJ250" s="333"/>
      <c r="BK250" s="333"/>
      <c r="BL250" s="343"/>
      <c r="BM250" s="332" t="str">
        <f>AU264</f>
        <v>鈴木貴</v>
      </c>
      <c r="BN250" s="333"/>
      <c r="BO250" s="333"/>
      <c r="BP250" s="343"/>
      <c r="BQ250" s="335" t="s">
        <v>39</v>
      </c>
      <c r="BR250" s="336"/>
      <c r="BS250" s="336"/>
      <c r="BT250" s="337"/>
      <c r="BU250" s="71"/>
      <c r="BV250" s="440" t="s">
        <v>66</v>
      </c>
      <c r="BW250" s="441"/>
      <c r="BX250" s="316" t="s">
        <v>67</v>
      </c>
      <c r="BY250" s="390"/>
      <c r="BZ250" s="317"/>
      <c r="CA250" s="391" t="s">
        <v>68</v>
      </c>
      <c r="CB250" s="392"/>
      <c r="CC250" s="393"/>
    </row>
    <row r="251" spans="1:81" ht="9" customHeight="1" thickBot="1">
      <c r="A251" s="66"/>
      <c r="B251" s="27"/>
      <c r="C251" s="28" t="s">
        <v>127</v>
      </c>
      <c r="D251" s="62">
        <f>IF(R242="","",R242)</f>
      </c>
      <c r="E251" s="63">
        <f t="shared" si="78"/>
      </c>
      <c r="F251" s="64">
        <f>IF(P242="","",P242)</f>
      </c>
      <c r="G251" s="408" t="str">
        <f>IF(I248="","",I248)</f>
        <v>-</v>
      </c>
      <c r="H251" s="65">
        <f>IF(R245="","",R245)</f>
      </c>
      <c r="I251" s="63">
        <f t="shared" si="79"/>
      </c>
      <c r="J251" s="64">
        <f>IF(P245="","",P245)</f>
      </c>
      <c r="K251" s="408">
        <f>IF(M248="","",M248)</f>
      </c>
      <c r="L251" s="65">
        <f>IF(R248="","",R248)</f>
      </c>
      <c r="M251" s="63">
        <f>IF(L251="","","-")</f>
      </c>
      <c r="N251" s="64">
        <f>IF(P248="","",P248)</f>
      </c>
      <c r="O251" s="408">
        <f>IF(Q248="","",Q248)</f>
      </c>
      <c r="P251" s="399"/>
      <c r="Q251" s="400"/>
      <c r="R251" s="400"/>
      <c r="S251" s="401"/>
      <c r="T251" s="45">
        <f>Y250</f>
        <v>0</v>
      </c>
      <c r="U251" s="46" t="s">
        <v>343</v>
      </c>
      <c r="V251" s="46">
        <f>Z250</f>
        <v>3</v>
      </c>
      <c r="W251" s="47" t="s">
        <v>70</v>
      </c>
      <c r="X251" s="66"/>
      <c r="Y251" s="116"/>
      <c r="Z251" s="117"/>
      <c r="AA251" s="116"/>
      <c r="AB251" s="117"/>
      <c r="AC251" s="118"/>
      <c r="AD251" s="117"/>
      <c r="AE251" s="117"/>
      <c r="AF251" s="118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137"/>
      <c r="AT251" s="137"/>
      <c r="AU251" s="340"/>
      <c r="AV251" s="341"/>
      <c r="AW251" s="344" t="str">
        <f>AU253</f>
        <v>篠原雅</v>
      </c>
      <c r="AX251" s="327"/>
      <c r="AY251" s="327"/>
      <c r="AZ251" s="345"/>
      <c r="BA251" s="326" t="str">
        <f>AU256</f>
        <v>芥川和彦</v>
      </c>
      <c r="BB251" s="327"/>
      <c r="BC251" s="327"/>
      <c r="BD251" s="345"/>
      <c r="BE251" s="326" t="str">
        <f>AU259</f>
        <v>渡部真</v>
      </c>
      <c r="BF251" s="327"/>
      <c r="BG251" s="327"/>
      <c r="BH251" s="345"/>
      <c r="BI251" s="326" t="str">
        <f>AU262</f>
        <v>前田智朗</v>
      </c>
      <c r="BJ251" s="327"/>
      <c r="BK251" s="327"/>
      <c r="BL251" s="345"/>
      <c r="BM251" s="326" t="str">
        <f>AU265</f>
        <v>高木守道</v>
      </c>
      <c r="BN251" s="327"/>
      <c r="BO251" s="327"/>
      <c r="BP251" s="345"/>
      <c r="BQ251" s="329" t="s">
        <v>40</v>
      </c>
      <c r="BR251" s="330"/>
      <c r="BS251" s="330"/>
      <c r="BT251" s="331"/>
      <c r="BU251" s="71"/>
      <c r="BV251" s="80" t="s">
        <v>69</v>
      </c>
      <c r="BW251" s="81" t="s">
        <v>70</v>
      </c>
      <c r="BX251" s="80" t="s">
        <v>344</v>
      </c>
      <c r="BY251" s="81" t="s">
        <v>71</v>
      </c>
      <c r="BZ251" s="82" t="s">
        <v>72</v>
      </c>
      <c r="CA251" s="81" t="s">
        <v>345</v>
      </c>
      <c r="CB251" s="81" t="s">
        <v>71</v>
      </c>
      <c r="CC251" s="82" t="s">
        <v>72</v>
      </c>
    </row>
    <row r="252" spans="1:81" ht="9" customHeight="1" thickBo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71"/>
      <c r="Z252" s="71"/>
      <c r="AA252" s="71"/>
      <c r="AB252" s="71"/>
      <c r="AC252" s="71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137"/>
      <c r="AT252" s="137"/>
      <c r="AU252" s="4" t="s">
        <v>147</v>
      </c>
      <c r="AV252" s="5" t="s">
        <v>149</v>
      </c>
      <c r="AW252" s="251"/>
      <c r="AX252" s="225"/>
      <c r="AY252" s="225"/>
      <c r="AZ252" s="320"/>
      <c r="BA252" s="6">
        <v>16</v>
      </c>
      <c r="BB252" s="52" t="str">
        <f>IF(BA252="","","-")</f>
        <v>-</v>
      </c>
      <c r="BC252" s="56">
        <v>14</v>
      </c>
      <c r="BD252" s="323" t="str">
        <f>IF(BA252&lt;&gt;"",IF(BA252&gt;BC252,IF(BA253&gt;BC253,"○",IF(BA254&gt;BC254,"○","×")),IF(BA253&gt;BC253,IF(BA254&gt;BC254,"○","×"),"×")),"")</f>
        <v>○</v>
      </c>
      <c r="BE252" s="6">
        <v>17</v>
      </c>
      <c r="BF252" s="53" t="str">
        <f aca="true" t="shared" si="80" ref="BF252:BF257">IF(BE252="","","-")</f>
        <v>-</v>
      </c>
      <c r="BG252" s="286">
        <v>15</v>
      </c>
      <c r="BH252" s="323" t="str">
        <f>IF(BE252&lt;&gt;"",IF(BE252&gt;BG252,IF(BE253&gt;BG253,"○",IF(BE254&gt;BG254,"○","×")),IF(BE253&gt;BG253,IF(BE254&gt;BG254,"○","×"),"×")),"")</f>
        <v>○</v>
      </c>
      <c r="BI252" s="6">
        <v>15</v>
      </c>
      <c r="BJ252" s="53" t="str">
        <f aca="true" t="shared" si="81" ref="BJ252:BJ260">IF(BI252="","","-")</f>
        <v>-</v>
      </c>
      <c r="BK252" s="286">
        <v>7</v>
      </c>
      <c r="BL252" s="323" t="str">
        <f>IF(BI252&lt;&gt;"",IF(BI252&gt;BK252,IF(BI253&gt;BK253,"○",IF(BI254&gt;BK254,"○","×")),IF(BI253&gt;BK253,IF(BI254&gt;BK254,"○","×"),"×")),"")</f>
        <v>○</v>
      </c>
      <c r="BM252" s="6">
        <v>15</v>
      </c>
      <c r="BN252" s="53" t="str">
        <f aca="true" t="shared" si="82" ref="BN252:BN263">IF(BM252="","","-")</f>
        <v>-</v>
      </c>
      <c r="BO252" s="286">
        <v>5</v>
      </c>
      <c r="BP252" s="369" t="str">
        <f>IF(BM252&lt;&gt;"",IF(BM252&gt;BO252,IF(BM253&gt;BO253,"○",IF(BM254&gt;BO254,"○","×")),IF(BM253&gt;BO253,IF(BM254&gt;BO254,"○","×"),"×")),"")</f>
        <v>○</v>
      </c>
      <c r="BQ252" s="442" t="s">
        <v>419</v>
      </c>
      <c r="BR252" s="443"/>
      <c r="BS252" s="443"/>
      <c r="BT252" s="444"/>
      <c r="BU252" s="71"/>
      <c r="BV252" s="91"/>
      <c r="BW252" s="92"/>
      <c r="BX252" s="138"/>
      <c r="BY252" s="139"/>
      <c r="BZ252" s="94"/>
      <c r="CA252" s="92"/>
      <c r="CB252" s="92"/>
      <c r="CC252" s="94"/>
    </row>
    <row r="253" spans="1:81" ht="9" customHeight="1">
      <c r="A253" s="66"/>
      <c r="B253" s="338" t="s">
        <v>143</v>
      </c>
      <c r="C253" s="339"/>
      <c r="D253" s="342" t="str">
        <f>B255</f>
        <v>神野武史</v>
      </c>
      <c r="E253" s="333"/>
      <c r="F253" s="333"/>
      <c r="G253" s="343"/>
      <c r="H253" s="332" t="str">
        <f>B258</f>
        <v>鍛谷浩二</v>
      </c>
      <c r="I253" s="333"/>
      <c r="J253" s="333"/>
      <c r="K253" s="343"/>
      <c r="L253" s="332" t="str">
        <f>B261</f>
        <v>井原勇貴</v>
      </c>
      <c r="M253" s="333"/>
      <c r="N253" s="333"/>
      <c r="O253" s="343"/>
      <c r="P253" s="332" t="str">
        <f>B264</f>
        <v>田村誠人</v>
      </c>
      <c r="Q253" s="333"/>
      <c r="R253" s="333"/>
      <c r="S253" s="334"/>
      <c r="T253" s="335" t="s">
        <v>39</v>
      </c>
      <c r="U253" s="336"/>
      <c r="V253" s="336"/>
      <c r="W253" s="337"/>
      <c r="X253" s="66"/>
      <c r="Y253" s="316" t="s">
        <v>66</v>
      </c>
      <c r="Z253" s="317"/>
      <c r="AA253" s="316" t="s">
        <v>67</v>
      </c>
      <c r="AB253" s="390"/>
      <c r="AC253" s="317"/>
      <c r="AD253" s="391" t="s">
        <v>68</v>
      </c>
      <c r="AE253" s="392"/>
      <c r="AF253" s="393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137"/>
      <c r="AT253" s="137"/>
      <c r="AU253" s="4" t="s">
        <v>148</v>
      </c>
      <c r="AV253" s="5" t="s">
        <v>149</v>
      </c>
      <c r="AW253" s="321"/>
      <c r="AX253" s="268"/>
      <c r="AY253" s="268"/>
      <c r="AZ253" s="269"/>
      <c r="BA253" s="6">
        <v>15</v>
      </c>
      <c r="BB253" s="52" t="str">
        <f>IF(BA253="","","-")</f>
        <v>-</v>
      </c>
      <c r="BC253" s="288">
        <v>11</v>
      </c>
      <c r="BD253" s="324"/>
      <c r="BE253" s="6">
        <v>15</v>
      </c>
      <c r="BF253" s="52" t="str">
        <f t="shared" si="80"/>
        <v>-</v>
      </c>
      <c r="BG253" s="56">
        <v>13</v>
      </c>
      <c r="BH253" s="324"/>
      <c r="BI253" s="6">
        <v>15</v>
      </c>
      <c r="BJ253" s="52" t="str">
        <f t="shared" si="81"/>
        <v>-</v>
      </c>
      <c r="BK253" s="56">
        <v>7</v>
      </c>
      <c r="BL253" s="324"/>
      <c r="BM253" s="6">
        <v>15</v>
      </c>
      <c r="BN253" s="52" t="str">
        <f t="shared" si="82"/>
        <v>-</v>
      </c>
      <c r="BO253" s="56">
        <v>9</v>
      </c>
      <c r="BP253" s="351"/>
      <c r="BQ253" s="374"/>
      <c r="BR253" s="375"/>
      <c r="BS253" s="375"/>
      <c r="BT253" s="376"/>
      <c r="BU253" s="71"/>
      <c r="BV253" s="91">
        <f>COUNTIF(AW252:BP254,"○")</f>
        <v>4</v>
      </c>
      <c r="BW253" s="92">
        <f>COUNTIF(AW252:BP254,"×")</f>
        <v>0</v>
      </c>
      <c r="BX253" s="138">
        <f>(IF((AW252&gt;AY252),1,0))+(IF((AW253&gt;AY253),1,0))+(IF((AW254&gt;AY254),1,0))+(IF((BA252&gt;BC252),1,0))+(IF((BA253&gt;BC253),1,0))+(IF((BA254&gt;BC254),1,0))+(IF((BE252&gt;BG252),1,0))+(IF((BE253&gt;BG253),1,0))+(IF((BE254&gt;BG254),1,0))+(IF((BI252&gt;BK252),1,0))+(IF((BI253&gt;BK253),1,0))+(IF((BI254&gt;BK254),1,0))+(IF((BM252&gt;BO252),1,0))+(IF((BM253&gt;BO253),1,0))+(IF((BM254&gt;BO254),1,0))</f>
        <v>8</v>
      </c>
      <c r="BY253" s="139">
        <f>(IF((AW252&lt;AY252),1,0))+(IF((AW253&lt;AY253),1,0))+(IF((AW254&lt;AY254),1,0))+(IF((BA252&lt;BC252),1,0))+(IF((BA253&lt;BC253),1,0))+(IF((BA254&lt;BC254),1,0))+(IF((BE252&lt;BG252),1,0))+(IF((BE253&lt;BG253),1,0))+(IF((BE254&lt;BG254),1,0))+(IF((BI252&lt;BK252),1,0))+(IF((BI253&lt;BK253),1,0))+(IF((BI254&lt;BK254),1,0))+(IF((BM252&lt;BO252),1,0))+(IF((BM253&lt;BO253),1,0))+(IF((BM254&lt;BO254),1,0))</f>
        <v>0</v>
      </c>
      <c r="BZ253" s="140">
        <f>BX253-BY253</f>
        <v>8</v>
      </c>
      <c r="CA253" s="92">
        <f>SUM(AW252:AW254,BA252:BA254,BE252:BE254,BI252:BI254,BM252:BM254)</f>
        <v>123</v>
      </c>
      <c r="CB253" s="92">
        <f>SUM(AY252:AY254,BC252:BC254,BG252:BG254,BK252:BK254,BO252:BO254)</f>
        <v>81</v>
      </c>
      <c r="CC253" s="94">
        <f>CA253-CB253</f>
        <v>42</v>
      </c>
    </row>
    <row r="254" spans="1:81" ht="9" customHeight="1" thickBot="1">
      <c r="A254" s="66"/>
      <c r="B254" s="340"/>
      <c r="C254" s="341"/>
      <c r="D254" s="344" t="str">
        <f>B256</f>
        <v>神野優</v>
      </c>
      <c r="E254" s="327"/>
      <c r="F254" s="327"/>
      <c r="G254" s="345"/>
      <c r="H254" s="326" t="str">
        <f>B259</f>
        <v>高津</v>
      </c>
      <c r="I254" s="327"/>
      <c r="J254" s="327"/>
      <c r="K254" s="345"/>
      <c r="L254" s="326" t="str">
        <f>B262</f>
        <v>杉尾翔</v>
      </c>
      <c r="M254" s="327"/>
      <c r="N254" s="327"/>
      <c r="O254" s="345"/>
      <c r="P254" s="326" t="str">
        <f>B265</f>
        <v>岡玄規</v>
      </c>
      <c r="Q254" s="327"/>
      <c r="R254" s="327"/>
      <c r="S254" s="328"/>
      <c r="T254" s="329" t="s">
        <v>40</v>
      </c>
      <c r="U254" s="330"/>
      <c r="V254" s="330"/>
      <c r="W254" s="331"/>
      <c r="X254" s="66"/>
      <c r="Y254" s="80" t="s">
        <v>69</v>
      </c>
      <c r="Z254" s="81" t="s">
        <v>70</v>
      </c>
      <c r="AA254" s="80" t="s">
        <v>344</v>
      </c>
      <c r="AB254" s="81" t="s">
        <v>71</v>
      </c>
      <c r="AC254" s="82" t="s">
        <v>72</v>
      </c>
      <c r="AD254" s="81" t="s">
        <v>345</v>
      </c>
      <c r="AE254" s="81" t="s">
        <v>71</v>
      </c>
      <c r="AF254" s="82" t="s">
        <v>72</v>
      </c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137"/>
      <c r="AT254" s="137"/>
      <c r="AU254" s="9"/>
      <c r="AV254" s="10" t="s">
        <v>150</v>
      </c>
      <c r="AW254" s="322"/>
      <c r="AX254" s="271"/>
      <c r="AY254" s="271"/>
      <c r="AZ254" s="272"/>
      <c r="BA254" s="12"/>
      <c r="BB254" s="52">
        <f>IF(BA254="","","-")</f>
      </c>
      <c r="BC254" s="59"/>
      <c r="BD254" s="325"/>
      <c r="BE254" s="12"/>
      <c r="BF254" s="54">
        <f t="shared" si="80"/>
      </c>
      <c r="BG254" s="59"/>
      <c r="BH254" s="324"/>
      <c r="BI254" s="6"/>
      <c r="BJ254" s="52">
        <f t="shared" si="81"/>
      </c>
      <c r="BK254" s="56"/>
      <c r="BL254" s="324"/>
      <c r="BM254" s="6"/>
      <c r="BN254" s="52">
        <f t="shared" si="82"/>
      </c>
      <c r="BO254" s="56"/>
      <c r="BP254" s="351"/>
      <c r="BQ254" s="42">
        <f>BV253</f>
        <v>4</v>
      </c>
      <c r="BR254" s="43" t="s">
        <v>343</v>
      </c>
      <c r="BS254" s="43">
        <f>BW253</f>
        <v>0</v>
      </c>
      <c r="BT254" s="44" t="s">
        <v>70</v>
      </c>
      <c r="BU254" s="71"/>
      <c r="BV254" s="91"/>
      <c r="BW254" s="92"/>
      <c r="BX254" s="138"/>
      <c r="BY254" s="139"/>
      <c r="BZ254" s="94"/>
      <c r="CA254" s="92"/>
      <c r="CB254" s="92"/>
      <c r="CC254" s="94"/>
    </row>
    <row r="255" spans="1:81" ht="9" customHeight="1">
      <c r="A255" s="66"/>
      <c r="B255" s="4" t="s">
        <v>208</v>
      </c>
      <c r="C255" s="5" t="s">
        <v>334</v>
      </c>
      <c r="D255" s="251"/>
      <c r="E255" s="225"/>
      <c r="F255" s="225"/>
      <c r="G255" s="320"/>
      <c r="H255" s="6">
        <v>3</v>
      </c>
      <c r="I255" s="52" t="str">
        <f>IF(H255="","","-")</f>
        <v>-</v>
      </c>
      <c r="J255" s="56">
        <v>15</v>
      </c>
      <c r="K255" s="323" t="str">
        <f>IF(H255&lt;&gt;"",IF(H255&gt;J255,IF(H256&gt;J256,"○",IF(H257&gt;J257,"○","×")),IF(H256&gt;J256,IF(H257&gt;J257,"○","×"),"×")),"")</f>
        <v>×</v>
      </c>
      <c r="L255" s="6">
        <v>12</v>
      </c>
      <c r="M255" s="53" t="str">
        <f aca="true" t="shared" si="83" ref="M255:M260">IF(L255="","","-")</f>
        <v>-</v>
      </c>
      <c r="N255" s="286">
        <v>15</v>
      </c>
      <c r="O255" s="323" t="str">
        <f>IF(L255&lt;&gt;"",IF(L255&gt;N255,IF(L256&gt;N256,"○",IF(L257&gt;N257,"○","×")),IF(L256&gt;N256,IF(L257&gt;N257,"○","×"),"×")),"")</f>
        <v>○</v>
      </c>
      <c r="P255" s="287">
        <v>15</v>
      </c>
      <c r="Q255" s="53" t="str">
        <f aca="true" t="shared" si="84" ref="Q255:Q263">IF(P255="","","-")</f>
        <v>-</v>
      </c>
      <c r="R255" s="56">
        <v>9</v>
      </c>
      <c r="S255" s="369" t="str">
        <f>IF(P255&lt;&gt;"",IF(P255&gt;R255,IF(P256&gt;R256,"○",IF(P257&gt;R257,"○","×")),IF(P256&gt;R256,IF(P257&gt;R257,"○","×"),"×")),"")</f>
        <v>○</v>
      </c>
      <c r="T255" s="394" t="s">
        <v>371</v>
      </c>
      <c r="U255" s="395"/>
      <c r="V255" s="395"/>
      <c r="W255" s="396"/>
      <c r="X255" s="66"/>
      <c r="Y255" s="98"/>
      <c r="Z255" s="99"/>
      <c r="AA255" s="78"/>
      <c r="AB255" s="79"/>
      <c r="AC255" s="93"/>
      <c r="AD255" s="99"/>
      <c r="AE255" s="99"/>
      <c r="AF255" s="100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137"/>
      <c r="AT255" s="137"/>
      <c r="AU255" s="4" t="s">
        <v>151</v>
      </c>
      <c r="AV255" s="14" t="s">
        <v>58</v>
      </c>
      <c r="AW255" s="55">
        <f>IF(BC252="","",BC252)</f>
        <v>14</v>
      </c>
      <c r="AX255" s="52" t="str">
        <f>IF(AW255="","","-")</f>
        <v>-</v>
      </c>
      <c r="AY255" s="56">
        <f>IF(BA252="","",BA252)</f>
        <v>16</v>
      </c>
      <c r="AZ255" s="318" t="str">
        <f>IF(BD252="","",IF(BD252="○","×",IF(BD252="×","○")))</f>
        <v>×</v>
      </c>
      <c r="BA255" s="284"/>
      <c r="BB255" s="276"/>
      <c r="BC255" s="276"/>
      <c r="BD255" s="266"/>
      <c r="BE255" s="6">
        <v>15</v>
      </c>
      <c r="BF255" s="52" t="str">
        <f t="shared" si="80"/>
        <v>-</v>
      </c>
      <c r="BG255" s="56">
        <v>11</v>
      </c>
      <c r="BH255" s="368" t="str">
        <f>IF(BE255&lt;&gt;"",IF(BE255&gt;BG255,IF(BE256&gt;BG256,"○",IF(BE257&gt;BG257,"○","×")),IF(BE256&gt;BG256,IF(BE257&gt;BG257,"○","×"),"×")),"")</f>
        <v>○</v>
      </c>
      <c r="BI255" s="35">
        <v>15</v>
      </c>
      <c r="BJ255" s="57" t="str">
        <f t="shared" si="81"/>
        <v>-</v>
      </c>
      <c r="BK255" s="61">
        <v>6</v>
      </c>
      <c r="BL255" s="368" t="str">
        <f>IF(BI255&lt;&gt;"",IF(BI255&gt;BK255,IF(BI256&gt;BK256,"○",IF(BI257&gt;BK257,"○","×")),IF(BI256&gt;BK256,IF(BI257&gt;BK257,"○","×"),"×")),"")</f>
        <v>○</v>
      </c>
      <c r="BM255" s="35">
        <v>15</v>
      </c>
      <c r="BN255" s="57" t="str">
        <f t="shared" si="82"/>
        <v>-</v>
      </c>
      <c r="BO255" s="61">
        <v>8</v>
      </c>
      <c r="BP255" s="353" t="str">
        <f>IF(BM255&lt;&gt;"",IF(BM255&gt;BO255,IF(BM256&gt;BO256,"○",IF(BM257&gt;BO257,"○","×")),IF(BM256&gt;BO256,IF(BM257&gt;BO257,"○","×"),"×")),"")</f>
        <v>○</v>
      </c>
      <c r="BQ255" s="371" t="s">
        <v>420</v>
      </c>
      <c r="BR255" s="372"/>
      <c r="BS255" s="372"/>
      <c r="BT255" s="373"/>
      <c r="BU255" s="71"/>
      <c r="BV255" s="106"/>
      <c r="BW255" s="107"/>
      <c r="BX255" s="141"/>
      <c r="BY255" s="142"/>
      <c r="BZ255" s="108"/>
      <c r="CA255" s="107"/>
      <c r="CB255" s="107"/>
      <c r="CC255" s="108"/>
    </row>
    <row r="256" spans="1:81" ht="9" customHeight="1">
      <c r="A256" s="66"/>
      <c r="B256" s="4" t="s">
        <v>209</v>
      </c>
      <c r="C256" s="5" t="s">
        <v>334</v>
      </c>
      <c r="D256" s="321"/>
      <c r="E256" s="268"/>
      <c r="F256" s="268"/>
      <c r="G256" s="269"/>
      <c r="H256" s="6">
        <v>13</v>
      </c>
      <c r="I256" s="52" t="str">
        <f>IF(H256="","","-")</f>
        <v>-</v>
      </c>
      <c r="J256" s="288">
        <v>15</v>
      </c>
      <c r="K256" s="324"/>
      <c r="L256" s="6">
        <v>15</v>
      </c>
      <c r="M256" s="52" t="str">
        <f t="shared" si="83"/>
        <v>-</v>
      </c>
      <c r="N256" s="56">
        <v>8</v>
      </c>
      <c r="O256" s="324"/>
      <c r="P256" s="6">
        <v>15</v>
      </c>
      <c r="Q256" s="52" t="str">
        <f t="shared" si="84"/>
        <v>-</v>
      </c>
      <c r="R256" s="56">
        <v>8</v>
      </c>
      <c r="S256" s="351"/>
      <c r="T256" s="265"/>
      <c r="U256" s="263"/>
      <c r="V256" s="263"/>
      <c r="W256" s="264"/>
      <c r="X256" s="66"/>
      <c r="Y256" s="98">
        <f>COUNTIF(D255:S257,"○")</f>
        <v>2</v>
      </c>
      <c r="Z256" s="99">
        <f>COUNTIF(D255:S257,"×")</f>
        <v>1</v>
      </c>
      <c r="AA256" s="95">
        <f>(IF((D255&gt;F255),1,0))+(IF((D256&gt;F256),1,0))+(IF((D257&gt;F257),1,0))+(IF((H255&gt;J255),1,0))+(IF((H256&gt;J256),1,0))+(IF((H257&gt;J257),1,0))+(IF((L255&gt;N255),1,0))+(IF((L256&gt;N256),1,0))+(IF((L257&gt;N257),1,0))+(IF((P255&gt;R255),1,0))+(IF((P256&gt;R256),1,0))+(IF((P257&gt;R257),1,0))</f>
        <v>4</v>
      </c>
      <c r="AB256" s="96">
        <f>(IF((D255&lt;F255),1,0))+(IF((D256&lt;F256),1,0))+(IF((D257&lt;F257),1,0))+(IF((H255&lt;J255),1,0))+(IF((H256&lt;J256),1,0))+(IF((H257&lt;J257),1,0))+(IF((L255&lt;N255),1,0))+(IF((L256&lt;N256),1,0))+(IF((L257&lt;N257),1,0))+(IF((P255&lt;R255),1,0))+(IF((P256&lt;R256),1,0))+(IF((P257&lt;R257),1,0))</f>
        <v>3</v>
      </c>
      <c r="AC256" s="97">
        <f>AA256-AB256</f>
        <v>1</v>
      </c>
      <c r="AD256" s="99">
        <f>SUM(D255:D257,H255:H257,L255:L257,P255:P257)</f>
        <v>88</v>
      </c>
      <c r="AE256" s="99">
        <f>SUM(F255:F257,J255:J257,N255:N257,R255:R257)</f>
        <v>81</v>
      </c>
      <c r="AF256" s="100">
        <f>AD256-AE256</f>
        <v>7</v>
      </c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137"/>
      <c r="AT256" s="137"/>
      <c r="AU256" s="4" t="s">
        <v>152</v>
      </c>
      <c r="AV256" s="5" t="s">
        <v>58</v>
      </c>
      <c r="AW256" s="55">
        <f>IF(BC253="","",BC253)</f>
        <v>11</v>
      </c>
      <c r="AX256" s="52" t="str">
        <f>IF(AW256="","","-")</f>
        <v>-</v>
      </c>
      <c r="AY256" s="56">
        <f>IF(BA253="","",BA253)</f>
        <v>15</v>
      </c>
      <c r="AZ256" s="319" t="str">
        <f>IF(BB253="","",BB253)</f>
        <v>-</v>
      </c>
      <c r="BA256" s="267"/>
      <c r="BB256" s="268"/>
      <c r="BC256" s="268"/>
      <c r="BD256" s="269"/>
      <c r="BE256" s="6">
        <v>15</v>
      </c>
      <c r="BF256" s="52" t="str">
        <f t="shared" si="80"/>
        <v>-</v>
      </c>
      <c r="BG256" s="56">
        <v>11</v>
      </c>
      <c r="BH256" s="324"/>
      <c r="BI256" s="6">
        <v>15</v>
      </c>
      <c r="BJ256" s="52" t="str">
        <f t="shared" si="81"/>
        <v>-</v>
      </c>
      <c r="BK256" s="56">
        <v>9</v>
      </c>
      <c r="BL256" s="324"/>
      <c r="BM256" s="6">
        <v>15</v>
      </c>
      <c r="BN256" s="52" t="str">
        <f t="shared" si="82"/>
        <v>-</v>
      </c>
      <c r="BO256" s="56">
        <v>9</v>
      </c>
      <c r="BP256" s="351"/>
      <c r="BQ256" s="374"/>
      <c r="BR256" s="375"/>
      <c r="BS256" s="375"/>
      <c r="BT256" s="376"/>
      <c r="BU256" s="71"/>
      <c r="BV256" s="91">
        <f>COUNTIF(AW255:BP257,"○")</f>
        <v>3</v>
      </c>
      <c r="BW256" s="92">
        <f>COUNTIF(AW255:BP257,"×")</f>
        <v>1</v>
      </c>
      <c r="BX256" s="138">
        <f>(IF((AW255&gt;AY255),1,0))+(IF((AW256&gt;AY256),1,0))+(IF((AW257&gt;AY257),1,0))+(IF((BA255&gt;BC255),1,0))+(IF((BA256&gt;BC256),1,0))+(IF((BA257&gt;BC257),1,0))+(IF((BE255&gt;BG255),1,0))+(IF((BE256&gt;BG256),1,0))+(IF((BE257&gt;BG257),1,0))+(IF((BI255&gt;BK255),1,0))+(IF((BI256&gt;BK256),1,0))+(IF((BI257&gt;BK257),1,0))+(IF((BM255&gt;BO255),1,0))+(IF((BM256&gt;BO256),1,0))+(IF((BM257&gt;BO257),1,0))</f>
        <v>6</v>
      </c>
      <c r="BY256" s="139">
        <f>(IF((AW255&lt;AY255),1,0))+(IF((AW256&lt;AY256),1,0))+(IF((AW257&lt;AY257),1,0))+(IF((BA255&lt;BC255),1,0))+(IF((BA256&lt;BC256),1,0))+(IF((BA257&lt;BC257),1,0))+(IF((BE255&lt;BG255),1,0))+(IF((BE256&lt;BG256),1,0))+(IF((BE257&lt;BG257),1,0))+(IF((BI255&lt;BK255),1,0))+(IF((BI256&lt;BK256),1,0))+(IF((BI257&lt;BK257),1,0))+(IF((BM255&lt;BO255),1,0))+(IF((BM256&lt;BO256),1,0))+(IF((BM257&lt;BO257),1,0))</f>
        <v>2</v>
      </c>
      <c r="BZ256" s="140">
        <f>BX256-BY256</f>
        <v>4</v>
      </c>
      <c r="CA256" s="92">
        <f>SUM(AW255:AW257,BA255:BA257,BE255:BE257,BI255:BI257,BM255:BM257)</f>
        <v>115</v>
      </c>
      <c r="CB256" s="92">
        <f>SUM(AY255:AY257,BC255:BC257,BG255:BG257,BK255:BK257,BO255:BO257)</f>
        <v>85</v>
      </c>
      <c r="CC256" s="94">
        <f>CA256-CB256</f>
        <v>30</v>
      </c>
    </row>
    <row r="257" spans="1:81" ht="9" customHeight="1">
      <c r="A257" s="66"/>
      <c r="B257" s="9"/>
      <c r="C257" s="10" t="s">
        <v>19</v>
      </c>
      <c r="D257" s="322"/>
      <c r="E257" s="271"/>
      <c r="F257" s="271"/>
      <c r="G257" s="272"/>
      <c r="H257" s="12"/>
      <c r="I257" s="52">
        <f>IF(H257="","","-")</f>
      </c>
      <c r="J257" s="59"/>
      <c r="K257" s="325"/>
      <c r="L257" s="12">
        <v>15</v>
      </c>
      <c r="M257" s="54" t="str">
        <f t="shared" si="83"/>
        <v>-</v>
      </c>
      <c r="N257" s="59">
        <v>11</v>
      </c>
      <c r="O257" s="324"/>
      <c r="P257" s="12"/>
      <c r="Q257" s="54">
        <f t="shared" si="84"/>
      </c>
      <c r="R257" s="59"/>
      <c r="S257" s="351"/>
      <c r="T257" s="42">
        <f>Y256</f>
        <v>2</v>
      </c>
      <c r="U257" s="43" t="s">
        <v>343</v>
      </c>
      <c r="V257" s="43">
        <f>Z256</f>
        <v>1</v>
      </c>
      <c r="W257" s="44" t="s">
        <v>70</v>
      </c>
      <c r="X257" s="66"/>
      <c r="Y257" s="98"/>
      <c r="Z257" s="99"/>
      <c r="AA257" s="98"/>
      <c r="AB257" s="99"/>
      <c r="AC257" s="100"/>
      <c r="AD257" s="99"/>
      <c r="AE257" s="99"/>
      <c r="AF257" s="100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137"/>
      <c r="AT257" s="137"/>
      <c r="AU257" s="9"/>
      <c r="AV257" s="20" t="s">
        <v>18</v>
      </c>
      <c r="AW257" s="58">
        <f>IF(BC254="","",BC254)</f>
      </c>
      <c r="AX257" s="52">
        <f>IF(AW257="","","-")</f>
      </c>
      <c r="AY257" s="59">
        <f>IF(BA254="","",BA254)</f>
      </c>
      <c r="AZ257" s="283">
        <f>IF(BB254="","",BB254)</f>
      </c>
      <c r="BA257" s="270"/>
      <c r="BB257" s="271"/>
      <c r="BC257" s="271"/>
      <c r="BD257" s="272"/>
      <c r="BE257" s="12"/>
      <c r="BF257" s="52">
        <f t="shared" si="80"/>
      </c>
      <c r="BG257" s="59"/>
      <c r="BH257" s="325"/>
      <c r="BI257" s="12"/>
      <c r="BJ257" s="54">
        <f t="shared" si="81"/>
      </c>
      <c r="BK257" s="59"/>
      <c r="BL257" s="325"/>
      <c r="BM257" s="12"/>
      <c r="BN257" s="54">
        <f t="shared" si="82"/>
      </c>
      <c r="BO257" s="59"/>
      <c r="BP257" s="351"/>
      <c r="BQ257" s="42">
        <f>BV256</f>
        <v>3</v>
      </c>
      <c r="BR257" s="43" t="s">
        <v>343</v>
      </c>
      <c r="BS257" s="43">
        <f>BW256</f>
        <v>1</v>
      </c>
      <c r="BT257" s="44" t="s">
        <v>70</v>
      </c>
      <c r="BU257" s="71"/>
      <c r="BV257" s="114"/>
      <c r="BW257" s="115"/>
      <c r="BX257" s="143"/>
      <c r="BY257" s="144"/>
      <c r="BZ257" s="119"/>
      <c r="CA257" s="115"/>
      <c r="CB257" s="115"/>
      <c r="CC257" s="119"/>
    </row>
    <row r="258" spans="1:81" ht="9" customHeight="1">
      <c r="A258" s="66"/>
      <c r="B258" s="4" t="s">
        <v>210</v>
      </c>
      <c r="C258" s="14" t="s">
        <v>54</v>
      </c>
      <c r="D258" s="55">
        <f>IF(J255="","",J255)</f>
        <v>15</v>
      </c>
      <c r="E258" s="52" t="str">
        <f aca="true" t="shared" si="85" ref="E258:E266">IF(D258="","","-")</f>
        <v>-</v>
      </c>
      <c r="F258" s="56">
        <f>IF(H255="","",H255)</f>
        <v>3</v>
      </c>
      <c r="G258" s="318" t="str">
        <f>IF(K255="","",IF(K255="○","×",IF(K255="×","○")))</f>
        <v>○</v>
      </c>
      <c r="H258" s="284"/>
      <c r="I258" s="276"/>
      <c r="J258" s="276"/>
      <c r="K258" s="266"/>
      <c r="L258" s="6">
        <v>15</v>
      </c>
      <c r="M258" s="52" t="str">
        <f t="shared" si="83"/>
        <v>-</v>
      </c>
      <c r="N258" s="56">
        <v>10</v>
      </c>
      <c r="O258" s="368" t="str">
        <f>IF(L258&lt;&gt;"",IF(L258&gt;N258,IF(L259&gt;N259,"○",IF(L260&gt;N260,"○","×")),IF(L259&gt;N259,IF(L260&gt;N260,"○","×"),"×")),"")</f>
        <v>○</v>
      </c>
      <c r="P258" s="6">
        <v>15</v>
      </c>
      <c r="Q258" s="52" t="str">
        <f t="shared" si="84"/>
        <v>-</v>
      </c>
      <c r="R258" s="56">
        <v>7</v>
      </c>
      <c r="S258" s="353" t="str">
        <f>IF(P258&lt;&gt;"",IF(P258&gt;R258,IF(P259&gt;R259,"○",IF(P260&gt;R260,"○","×")),IF(P259&gt;R259,IF(P260&gt;R260,"○","×"),"×")),"")</f>
        <v>○</v>
      </c>
      <c r="T258" s="273" t="s">
        <v>370</v>
      </c>
      <c r="U258" s="274"/>
      <c r="V258" s="274"/>
      <c r="W258" s="275"/>
      <c r="X258" s="66"/>
      <c r="Y258" s="78"/>
      <c r="Z258" s="79"/>
      <c r="AA258" s="78"/>
      <c r="AB258" s="79"/>
      <c r="AC258" s="93"/>
      <c r="AD258" s="79"/>
      <c r="AE258" s="79"/>
      <c r="AF258" s="93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137"/>
      <c r="AT258" s="137"/>
      <c r="AU258" s="18" t="s">
        <v>153</v>
      </c>
      <c r="AV258" s="5" t="s">
        <v>155</v>
      </c>
      <c r="AW258" s="55">
        <f>IF(BG252="","",BG252)</f>
        <v>15</v>
      </c>
      <c r="AX258" s="57" t="str">
        <f aca="true" t="shared" si="86" ref="AX258:AX266">IF(AW258="","","-")</f>
        <v>-</v>
      </c>
      <c r="AY258" s="56">
        <f>IF(BE252="","",BE252)</f>
        <v>17</v>
      </c>
      <c r="AZ258" s="318" t="str">
        <f>IF(BH252="","",IF(BH252="○","×",IF(BH252="×","○")))</f>
        <v>×</v>
      </c>
      <c r="BA258" s="6">
        <f>IF(BG255="","",BG255)</f>
        <v>11</v>
      </c>
      <c r="BB258" s="52" t="str">
        <f aca="true" t="shared" si="87" ref="BB258:BB266">IF(BA258="","","-")</f>
        <v>-</v>
      </c>
      <c r="BC258" s="56">
        <f>IF(BE255="","",BE255)</f>
        <v>15</v>
      </c>
      <c r="BD258" s="318" t="str">
        <f>IF(BH255="","",IF(BH255="○","×",IF(BH255="×","○")))</f>
        <v>×</v>
      </c>
      <c r="BE258" s="284"/>
      <c r="BF258" s="276"/>
      <c r="BG258" s="276"/>
      <c r="BH258" s="266"/>
      <c r="BI258" s="6">
        <v>18</v>
      </c>
      <c r="BJ258" s="52" t="str">
        <f t="shared" si="81"/>
        <v>-</v>
      </c>
      <c r="BK258" s="56">
        <v>16</v>
      </c>
      <c r="BL258" s="324" t="str">
        <f>IF(BI258&lt;&gt;"",IF(BI258&gt;BK258,IF(BI259&gt;BK259,"○",IF(BI260&gt;BK260,"○","×")),IF(BI259&gt;BK259,IF(BI260&gt;BK260,"○","×"),"×")),"")</f>
        <v>○</v>
      </c>
      <c r="BM258" s="6">
        <v>15</v>
      </c>
      <c r="BN258" s="52" t="str">
        <f t="shared" si="82"/>
        <v>-</v>
      </c>
      <c r="BO258" s="56">
        <v>7</v>
      </c>
      <c r="BP258" s="353" t="str">
        <f>IF(BM258&lt;&gt;"",IF(BM258&gt;BO258,IF(BM259&gt;BO259,"○",IF(BM260&gt;BO260,"○","×")),IF(BM259&gt;BO259,IF(BM260&gt;BO260,"○","×"),"×")),"")</f>
        <v>○</v>
      </c>
      <c r="BQ258" s="371" t="s">
        <v>421</v>
      </c>
      <c r="BR258" s="372"/>
      <c r="BS258" s="372"/>
      <c r="BT258" s="373"/>
      <c r="BU258" s="71"/>
      <c r="BV258" s="91"/>
      <c r="BW258" s="92"/>
      <c r="BX258" s="138"/>
      <c r="BY258" s="139"/>
      <c r="BZ258" s="94"/>
      <c r="CA258" s="92"/>
      <c r="CB258" s="92"/>
      <c r="CC258" s="94"/>
    </row>
    <row r="259" spans="1:81" ht="9" customHeight="1">
      <c r="A259" s="66"/>
      <c r="B259" s="4" t="s">
        <v>365</v>
      </c>
      <c r="C259" s="5" t="s">
        <v>335</v>
      </c>
      <c r="D259" s="55">
        <f>IF(J256="","",J256)</f>
        <v>15</v>
      </c>
      <c r="E259" s="52" t="str">
        <f t="shared" si="85"/>
        <v>-</v>
      </c>
      <c r="F259" s="56">
        <f>IF(H256="","",H256)</f>
        <v>13</v>
      </c>
      <c r="G259" s="319" t="str">
        <f>IF(I256="","",I256)</f>
        <v>-</v>
      </c>
      <c r="H259" s="267"/>
      <c r="I259" s="268"/>
      <c r="J259" s="268"/>
      <c r="K259" s="269"/>
      <c r="L259" s="6">
        <v>15</v>
      </c>
      <c r="M259" s="52" t="str">
        <f t="shared" si="83"/>
        <v>-</v>
      </c>
      <c r="N259" s="56">
        <v>10</v>
      </c>
      <c r="O259" s="324"/>
      <c r="P259" s="6">
        <v>15</v>
      </c>
      <c r="Q259" s="52" t="str">
        <f t="shared" si="84"/>
        <v>-</v>
      </c>
      <c r="R259" s="56">
        <v>6</v>
      </c>
      <c r="S259" s="351"/>
      <c r="T259" s="265"/>
      <c r="U259" s="263"/>
      <c r="V259" s="263"/>
      <c r="W259" s="264"/>
      <c r="X259" s="66"/>
      <c r="Y259" s="98">
        <f>COUNTIF(D258:S260,"○")</f>
        <v>3</v>
      </c>
      <c r="Z259" s="99">
        <f>COUNTIF(D258:S260,"×")</f>
        <v>0</v>
      </c>
      <c r="AA259" s="95">
        <f>(IF((D258&gt;F258),1,0))+(IF((D259&gt;F259),1,0))+(IF((D260&gt;F260),1,0))+(IF((H258&gt;J258),1,0))+(IF((H259&gt;J259),1,0))+(IF((H260&gt;J260),1,0))+(IF((L258&gt;N258),1,0))+(IF((L259&gt;N259),1,0))+(IF((L260&gt;N260),1,0))+(IF((P258&gt;R258),1,0))+(IF((P259&gt;R259),1,0))+(IF((P260&gt;R260),1,0))</f>
        <v>6</v>
      </c>
      <c r="AB259" s="96">
        <f>(IF((D258&lt;F258),1,0))+(IF((D259&lt;F259),1,0))+(IF((D260&lt;F260),1,0))+(IF((H258&lt;J258),1,0))+(IF((H259&lt;J259),1,0))+(IF((H260&lt;J260),1,0))+(IF((L258&lt;N258),1,0))+(IF((L259&lt;N259),1,0))+(IF((L260&lt;N260),1,0))+(IF((P258&lt;R258),1,0))+(IF((P259&lt;R259),1,0))+(IF((P260&lt;R260),1,0))</f>
        <v>0</v>
      </c>
      <c r="AC259" s="97">
        <f>AA259-AB259</f>
        <v>6</v>
      </c>
      <c r="AD259" s="99">
        <f>SUM(D258:D260,H258:H260,L258:L260,P258:P260)</f>
        <v>90</v>
      </c>
      <c r="AE259" s="99">
        <f>SUM(F258:F260,J258:J260,N258:N260,R258:R260)</f>
        <v>49</v>
      </c>
      <c r="AF259" s="100">
        <f>AD259-AE259</f>
        <v>41</v>
      </c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137"/>
      <c r="AT259" s="137"/>
      <c r="AU259" s="18" t="s">
        <v>154</v>
      </c>
      <c r="AV259" s="5" t="s">
        <v>155</v>
      </c>
      <c r="AW259" s="55">
        <f>IF(BG253="","",BG253)</f>
        <v>13</v>
      </c>
      <c r="AX259" s="52" t="str">
        <f t="shared" si="86"/>
        <v>-</v>
      </c>
      <c r="AY259" s="56">
        <f>IF(BE253="","",BE253)</f>
        <v>15</v>
      </c>
      <c r="AZ259" s="319">
        <f>IF(BB256="","",BB256)</f>
      </c>
      <c r="BA259" s="6">
        <f>IF(BG256="","",BG256)</f>
        <v>11</v>
      </c>
      <c r="BB259" s="52" t="str">
        <f t="shared" si="87"/>
        <v>-</v>
      </c>
      <c r="BC259" s="56">
        <f>IF(BE256="","",BE256)</f>
        <v>15</v>
      </c>
      <c r="BD259" s="319" t="str">
        <f>IF(BF256="","",BF256)</f>
        <v>-</v>
      </c>
      <c r="BE259" s="267"/>
      <c r="BF259" s="268"/>
      <c r="BG259" s="268"/>
      <c r="BH259" s="269"/>
      <c r="BI259" s="6">
        <v>15</v>
      </c>
      <c r="BJ259" s="52" t="str">
        <f t="shared" si="81"/>
        <v>-</v>
      </c>
      <c r="BK259" s="56">
        <v>10</v>
      </c>
      <c r="BL259" s="324"/>
      <c r="BM259" s="6">
        <v>15</v>
      </c>
      <c r="BN259" s="52" t="str">
        <f t="shared" si="82"/>
        <v>-</v>
      </c>
      <c r="BO259" s="56">
        <v>11</v>
      </c>
      <c r="BP259" s="351"/>
      <c r="BQ259" s="374"/>
      <c r="BR259" s="375"/>
      <c r="BS259" s="375"/>
      <c r="BT259" s="376"/>
      <c r="BU259" s="71"/>
      <c r="BV259" s="91">
        <f>COUNTIF(AW258:BP260,"○")</f>
        <v>2</v>
      </c>
      <c r="BW259" s="92">
        <f>COUNTIF(AW258:BP260,"×")</f>
        <v>2</v>
      </c>
      <c r="BX259" s="138">
        <f>(IF((AW258&gt;AY258),1,0))+(IF((AW259&gt;AY259),1,0))+(IF((AW260&gt;AY260),1,0))+(IF((BA258&gt;BC258),1,0))+(IF((BA259&gt;BC259),1,0))+(IF((BA260&gt;BC260),1,0))+(IF((BE258&gt;BG258),1,0))+(IF((BE259&gt;BG259),1,0))+(IF((BE260&gt;BG260),1,0))+(IF((BI258&gt;BK258),1,0))+(IF((BI259&gt;BK259),1,0))+(IF((BI260&gt;BK260),1,0))+(IF((BM258&gt;BO258),1,0))+(IF((BM259&gt;BO259),1,0))+(IF((BM260&gt;BO260),1,0))</f>
        <v>4</v>
      </c>
      <c r="BY259" s="139">
        <f>(IF((AW258&lt;AY258),1,0))+(IF((AW259&lt;AY259),1,0))+(IF((AW260&lt;AY260),1,0))+(IF((BA258&lt;BC258),1,0))+(IF((BA259&lt;BC259),1,0))+(IF((BA260&lt;BC260),1,0))+(IF((BE258&lt;BG258),1,0))+(IF((BE259&lt;BG259),1,0))+(IF((BE260&lt;BG260),1,0))+(IF((BI258&lt;BK258),1,0))+(IF((BI259&lt;BK259),1,0))+(IF((BI260&lt;BK260),1,0))+(IF((BM258&lt;BO258),1,0))+(IF((BM259&lt;BO259),1,0))+(IF((BM260&lt;BO260),1,0))</f>
        <v>4</v>
      </c>
      <c r="BZ259" s="140">
        <f>BX259-BY259</f>
        <v>0</v>
      </c>
      <c r="CA259" s="92">
        <f>SUM(AW258:AW260,BA258:BA260,BE258:BE260,BI258:BI260,BM258:BM260)</f>
        <v>113</v>
      </c>
      <c r="CB259" s="92">
        <f>SUM(AY258:AY260,BC258:BC260,BG258:BG260,BK258:BK260,BO258:BO260)</f>
        <v>106</v>
      </c>
      <c r="CC259" s="94">
        <f>CA259-CB259</f>
        <v>7</v>
      </c>
    </row>
    <row r="260" spans="1:81" ht="9" customHeight="1">
      <c r="A260" s="66"/>
      <c r="B260" s="9"/>
      <c r="C260" s="20" t="s">
        <v>133</v>
      </c>
      <c r="D260" s="58">
        <f>IF(J257="","",J257)</f>
      </c>
      <c r="E260" s="52">
        <f t="shared" si="85"/>
      </c>
      <c r="F260" s="59">
        <f>IF(H257="","",H257)</f>
      </c>
      <c r="G260" s="283">
        <f>IF(I257="","",I257)</f>
      </c>
      <c r="H260" s="270"/>
      <c r="I260" s="271"/>
      <c r="J260" s="271"/>
      <c r="K260" s="272"/>
      <c r="L260" s="12"/>
      <c r="M260" s="52">
        <f t="shared" si="83"/>
      </c>
      <c r="N260" s="59"/>
      <c r="O260" s="325"/>
      <c r="P260" s="12"/>
      <c r="Q260" s="54">
        <f t="shared" si="84"/>
      </c>
      <c r="R260" s="59"/>
      <c r="S260" s="352"/>
      <c r="T260" s="42">
        <f>Y259</f>
        <v>3</v>
      </c>
      <c r="U260" s="43" t="s">
        <v>343</v>
      </c>
      <c r="V260" s="43">
        <f>Z259</f>
        <v>0</v>
      </c>
      <c r="W260" s="44" t="s">
        <v>70</v>
      </c>
      <c r="X260" s="66"/>
      <c r="Y260" s="116"/>
      <c r="Z260" s="117"/>
      <c r="AA260" s="116"/>
      <c r="AB260" s="117"/>
      <c r="AC260" s="118"/>
      <c r="AD260" s="117"/>
      <c r="AE260" s="117"/>
      <c r="AF260" s="118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137"/>
      <c r="AT260" s="137"/>
      <c r="AU260" s="9"/>
      <c r="AV260" s="10" t="s">
        <v>127</v>
      </c>
      <c r="AW260" s="55">
        <f>IF(BG254="","",BG254)</f>
      </c>
      <c r="AX260" s="52">
        <f t="shared" si="86"/>
      </c>
      <c r="AY260" s="56">
        <f>IF(BE254="","",BE254)</f>
      </c>
      <c r="AZ260" s="319">
        <f>IF(BB257="","",BB257)</f>
      </c>
      <c r="BA260" s="6">
        <f>IF(BG257="","",BG257)</f>
      </c>
      <c r="BB260" s="52">
        <f t="shared" si="87"/>
      </c>
      <c r="BC260" s="56">
        <f>IF(BE257="","",BE257)</f>
      </c>
      <c r="BD260" s="319">
        <f>IF(BF257="","",BF257)</f>
      </c>
      <c r="BE260" s="267"/>
      <c r="BF260" s="268"/>
      <c r="BG260" s="268"/>
      <c r="BH260" s="269"/>
      <c r="BI260" s="6"/>
      <c r="BJ260" s="52">
        <f t="shared" si="81"/>
      </c>
      <c r="BK260" s="56"/>
      <c r="BL260" s="325"/>
      <c r="BM260" s="6"/>
      <c r="BN260" s="52">
        <f t="shared" si="82"/>
      </c>
      <c r="BO260" s="56"/>
      <c r="BP260" s="352"/>
      <c r="BQ260" s="42">
        <f>BV259</f>
        <v>2</v>
      </c>
      <c r="BR260" s="43" t="s">
        <v>343</v>
      </c>
      <c r="BS260" s="43">
        <f>BW259</f>
        <v>2</v>
      </c>
      <c r="BT260" s="44" t="s">
        <v>70</v>
      </c>
      <c r="BU260" s="71"/>
      <c r="BV260" s="91"/>
      <c r="BW260" s="92"/>
      <c r="BX260" s="138"/>
      <c r="BY260" s="139"/>
      <c r="BZ260" s="94"/>
      <c r="CA260" s="92"/>
      <c r="CB260" s="92"/>
      <c r="CC260" s="94"/>
    </row>
    <row r="261" spans="1:81" ht="9" customHeight="1">
      <c r="A261" s="66"/>
      <c r="B261" s="18" t="s">
        <v>56</v>
      </c>
      <c r="C261" s="14" t="s">
        <v>59</v>
      </c>
      <c r="D261" s="55">
        <f>IF(N255="","",N255)</f>
        <v>15</v>
      </c>
      <c r="E261" s="57" t="str">
        <f t="shared" si="85"/>
        <v>-</v>
      </c>
      <c r="F261" s="56">
        <f>IF(L255="","",L255)</f>
        <v>12</v>
      </c>
      <c r="G261" s="318" t="str">
        <f>IF(O255="","",IF(O255="○","×",IF(O255="×","○")))</f>
        <v>×</v>
      </c>
      <c r="H261" s="6">
        <f>IF(N258="","",N258)</f>
        <v>10</v>
      </c>
      <c r="I261" s="52" t="str">
        <f aca="true" t="shared" si="88" ref="I261:I266">IF(H261="","","-")</f>
        <v>-</v>
      </c>
      <c r="J261" s="56">
        <f>IF(L258="","",L258)</f>
        <v>15</v>
      </c>
      <c r="K261" s="318" t="str">
        <f>IF(O258="","",IF(O258="○","×",IF(O258="×","○")))</f>
        <v>×</v>
      </c>
      <c r="L261" s="284"/>
      <c r="M261" s="276"/>
      <c r="N261" s="276"/>
      <c r="O261" s="266"/>
      <c r="P261" s="6">
        <v>15</v>
      </c>
      <c r="Q261" s="52" t="str">
        <f t="shared" si="84"/>
        <v>-</v>
      </c>
      <c r="R261" s="56">
        <v>5</v>
      </c>
      <c r="S261" s="351" t="str">
        <f>IF(P261&lt;&gt;"",IF(P261&gt;R261,IF(P262&gt;R262,"○",IF(P263&gt;R263,"○","×")),IF(P262&gt;R262,IF(P263&gt;R263,"○","×"),"×")),"")</f>
        <v>○</v>
      </c>
      <c r="T261" s="273" t="s">
        <v>372</v>
      </c>
      <c r="U261" s="274"/>
      <c r="V261" s="274"/>
      <c r="W261" s="275"/>
      <c r="X261" s="66"/>
      <c r="Y261" s="98"/>
      <c r="Z261" s="99"/>
      <c r="AA261" s="98"/>
      <c r="AB261" s="99"/>
      <c r="AC261" s="100"/>
      <c r="AD261" s="99"/>
      <c r="AE261" s="99"/>
      <c r="AF261" s="100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137"/>
      <c r="AT261" s="137"/>
      <c r="AU261" s="24" t="s">
        <v>156</v>
      </c>
      <c r="AV261" s="14" t="s">
        <v>158</v>
      </c>
      <c r="AW261" s="60">
        <f>IF(BK252="","",BK252)</f>
        <v>7</v>
      </c>
      <c r="AX261" s="57" t="str">
        <f t="shared" si="86"/>
        <v>-</v>
      </c>
      <c r="AY261" s="61">
        <f>IF(BI252="","",BI252)</f>
        <v>15</v>
      </c>
      <c r="AZ261" s="409" t="str">
        <f>IF(BL252="","",IF(BL252="○","×",IF(BL252="×","○")))</f>
        <v>×</v>
      </c>
      <c r="BA261" s="35">
        <f>IF(BK255="","",BK255)</f>
        <v>6</v>
      </c>
      <c r="BB261" s="57" t="str">
        <f t="shared" si="87"/>
        <v>-</v>
      </c>
      <c r="BC261" s="61">
        <f>IF(BI255="","",BI255)</f>
        <v>15</v>
      </c>
      <c r="BD261" s="318" t="str">
        <f>IF(BL255="","",IF(BL255="○","×",IF(BL255="×","○")))</f>
        <v>×</v>
      </c>
      <c r="BE261" s="61">
        <f>IF(BK258="","",BK258)</f>
        <v>16</v>
      </c>
      <c r="BF261" s="57" t="str">
        <f aca="true" t="shared" si="89" ref="BF261:BF266">IF(BE261="","","-")</f>
        <v>-</v>
      </c>
      <c r="BG261" s="61">
        <f>IF(BI258="","",BI258)</f>
        <v>18</v>
      </c>
      <c r="BH261" s="318" t="str">
        <f>IF(BL258="","",IF(BL258="○","×",IF(BL258="×","○")))</f>
        <v>×</v>
      </c>
      <c r="BI261" s="284"/>
      <c r="BJ261" s="276"/>
      <c r="BK261" s="276"/>
      <c r="BL261" s="266"/>
      <c r="BM261" s="35">
        <v>14</v>
      </c>
      <c r="BN261" s="57" t="str">
        <f t="shared" si="82"/>
        <v>-</v>
      </c>
      <c r="BO261" s="61">
        <v>16</v>
      </c>
      <c r="BP261" s="351" t="str">
        <f>IF(BM261&lt;&gt;"",IF(BM261&gt;BO261,IF(BM262&gt;BO262,"○",IF(BM263&gt;BO263,"○","×")),IF(BM262&gt;BO262,IF(BM263&gt;BO263,"○","×"),"×")),"")</f>
        <v>×</v>
      </c>
      <c r="BQ261" s="371" t="s">
        <v>422</v>
      </c>
      <c r="BR261" s="372"/>
      <c r="BS261" s="372"/>
      <c r="BT261" s="373"/>
      <c r="BU261" s="71"/>
      <c r="BV261" s="106"/>
      <c r="BW261" s="107"/>
      <c r="BX261" s="141"/>
      <c r="BY261" s="142"/>
      <c r="BZ261" s="108"/>
      <c r="CA261" s="107"/>
      <c r="CB261" s="107"/>
      <c r="CC261" s="108"/>
    </row>
    <row r="262" spans="1:81" ht="9" customHeight="1">
      <c r="A262" s="66"/>
      <c r="B262" s="18" t="s">
        <v>57</v>
      </c>
      <c r="C262" s="5" t="s">
        <v>59</v>
      </c>
      <c r="D262" s="55">
        <f>IF(N256="","",N256)</f>
        <v>8</v>
      </c>
      <c r="E262" s="52" t="str">
        <f t="shared" si="85"/>
        <v>-</v>
      </c>
      <c r="F262" s="56">
        <f>IF(L256="","",L256)</f>
        <v>15</v>
      </c>
      <c r="G262" s="319">
        <f>IF(I259="","",I259)</f>
      </c>
      <c r="H262" s="6">
        <f>IF(N259="","",N259)</f>
        <v>10</v>
      </c>
      <c r="I262" s="52" t="str">
        <f t="shared" si="88"/>
        <v>-</v>
      </c>
      <c r="J262" s="56">
        <f>IF(L259="","",L259)</f>
        <v>15</v>
      </c>
      <c r="K262" s="319" t="str">
        <f>IF(M259="","",M259)</f>
        <v>-</v>
      </c>
      <c r="L262" s="267"/>
      <c r="M262" s="268"/>
      <c r="N262" s="268"/>
      <c r="O262" s="269"/>
      <c r="P262" s="6">
        <v>15</v>
      </c>
      <c r="Q262" s="52" t="str">
        <f t="shared" si="84"/>
        <v>-</v>
      </c>
      <c r="R262" s="56">
        <v>2</v>
      </c>
      <c r="S262" s="351"/>
      <c r="T262" s="265"/>
      <c r="U262" s="263"/>
      <c r="V262" s="263"/>
      <c r="W262" s="264"/>
      <c r="X262" s="66"/>
      <c r="Y262" s="98">
        <f>COUNTIF(D261:S263,"○")</f>
        <v>1</v>
      </c>
      <c r="Z262" s="99">
        <f>COUNTIF(D261:S263,"×")</f>
        <v>2</v>
      </c>
      <c r="AA262" s="95">
        <f>(IF((D261&gt;F261),1,0))+(IF((D262&gt;F262),1,0))+(IF((D263&gt;F263),1,0))+(IF((H261&gt;J261),1,0))+(IF((H262&gt;J262),1,0))+(IF((H263&gt;J263),1,0))+(IF((L261&gt;N261),1,0))+(IF((L262&gt;N262),1,0))+(IF((L263&gt;N263),1,0))+(IF((P261&gt;R261),1,0))+(IF((P262&gt;R262),1,0))+(IF((P263&gt;R263),1,0))</f>
        <v>3</v>
      </c>
      <c r="AB262" s="96">
        <f>(IF((D261&lt;F261),1,0))+(IF((D262&lt;F262),1,0))+(IF((D263&lt;F263),1,0))+(IF((H261&lt;J261),1,0))+(IF((H262&lt;J262),1,0))+(IF((H263&lt;J263),1,0))+(IF((L261&lt;N261),1,0))+(IF((L262&lt;N262),1,0))+(IF((L263&lt;N263),1,0))+(IF((P261&lt;R261),1,0))+(IF((P262&lt;R262),1,0))+(IF((P263&lt;R263),1,0))</f>
        <v>4</v>
      </c>
      <c r="AC262" s="97">
        <f>AA262-AB262</f>
        <v>-1</v>
      </c>
      <c r="AD262" s="99">
        <f>SUM(D261:D263,H261:H263,L261:L263,P261:P263)</f>
        <v>84</v>
      </c>
      <c r="AE262" s="99">
        <f>SUM(F261:F263,J261:J263,N261:N263,R261:R263)</f>
        <v>79</v>
      </c>
      <c r="AF262" s="100">
        <f>AD262-AE262</f>
        <v>5</v>
      </c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137"/>
      <c r="AT262" s="137"/>
      <c r="AU262" s="18" t="s">
        <v>157</v>
      </c>
      <c r="AV262" s="5" t="s">
        <v>158</v>
      </c>
      <c r="AW262" s="55">
        <f>IF(BK253="","",BK253)</f>
        <v>7</v>
      </c>
      <c r="AX262" s="52" t="str">
        <f t="shared" si="86"/>
        <v>-</v>
      </c>
      <c r="AY262" s="56">
        <f>IF(BI253="","",BI253)</f>
        <v>15</v>
      </c>
      <c r="AZ262" s="410" t="str">
        <f>IF(BB259="","",BB259)</f>
        <v>-</v>
      </c>
      <c r="BA262" s="6">
        <f>IF(BK256="","",BK256)</f>
        <v>9</v>
      </c>
      <c r="BB262" s="52" t="str">
        <f t="shared" si="87"/>
        <v>-</v>
      </c>
      <c r="BC262" s="56">
        <f>IF(BI256="","",BI256)</f>
        <v>15</v>
      </c>
      <c r="BD262" s="319">
        <f>IF(BF259="","",BF259)</f>
      </c>
      <c r="BE262" s="56">
        <f>IF(BK259="","",BK259)</f>
        <v>10</v>
      </c>
      <c r="BF262" s="52" t="str">
        <f t="shared" si="89"/>
        <v>-</v>
      </c>
      <c r="BG262" s="56">
        <f>IF(BI259="","",BI259)</f>
        <v>15</v>
      </c>
      <c r="BH262" s="319" t="str">
        <f>IF(BJ259="","",BJ259)</f>
        <v>-</v>
      </c>
      <c r="BI262" s="267"/>
      <c r="BJ262" s="268"/>
      <c r="BK262" s="268"/>
      <c r="BL262" s="269"/>
      <c r="BM262" s="6">
        <v>12</v>
      </c>
      <c r="BN262" s="52" t="str">
        <f t="shared" si="82"/>
        <v>-</v>
      </c>
      <c r="BO262" s="56">
        <v>15</v>
      </c>
      <c r="BP262" s="351"/>
      <c r="BQ262" s="374"/>
      <c r="BR262" s="375"/>
      <c r="BS262" s="375"/>
      <c r="BT262" s="376"/>
      <c r="BU262" s="71"/>
      <c r="BV262" s="91">
        <f>COUNTIF(AW261:BP263,"○")</f>
        <v>0</v>
      </c>
      <c r="BW262" s="92">
        <f>COUNTIF(AW261:BP263,"×")</f>
        <v>4</v>
      </c>
      <c r="BX262" s="138">
        <f>(IF((AW261&gt;AY261),1,0))+(IF((AW262&gt;AY262),1,0))+(IF((AW263&gt;AY263),1,0))+(IF((BA261&gt;BC261),1,0))+(IF((BA262&gt;BC262),1,0))+(IF((BA263&gt;BC263),1,0))+(IF((BE261&gt;BG261),1,0))+(IF((BE262&gt;BG262),1,0))+(IF((BE263&gt;BG263),1,0))+(IF((BI261&gt;BK261),1,0))+(IF((BI262&gt;BK262),1,0))+(IF((BI263&gt;BK263),1,0))+(IF((BM261&gt;BO261),1,0))+(IF((BM262&gt;BO262),1,0))+(IF((BM263&gt;BO263),1,0))</f>
        <v>0</v>
      </c>
      <c r="BY262" s="139">
        <f>(IF((AW261&lt;AY261),1,0))+(IF((AW262&lt;AY262),1,0))+(IF((AW263&lt;AY263),1,0))+(IF((BA261&lt;BC261),1,0))+(IF((BA262&lt;BC262),1,0))+(IF((BA263&lt;BC263),1,0))+(IF((BE261&lt;BG261),1,0))+(IF((BE262&lt;BG262),1,0))+(IF((BE263&lt;BG263),1,0))+(IF((BI261&lt;BK261),1,0))+(IF((BI262&lt;BK262),1,0))+(IF((BI263&lt;BK263),1,0))+(IF((BM261&lt;BO261),1,0))+(IF((BM262&lt;BO262),1,0))+(IF((BM263&lt;BO263),1,0))</f>
        <v>8</v>
      </c>
      <c r="BZ262" s="140">
        <f>BX262-BY262</f>
        <v>-8</v>
      </c>
      <c r="CA262" s="92">
        <f>SUM(AW261:AW263,BA261:BA263,BE261:BE263,BI261:BI263,BM261:BM263)</f>
        <v>81</v>
      </c>
      <c r="CB262" s="92">
        <f>SUM(AY261:AY263,BC261:BC263,BG261:BG263,BK261:BK263,BO261:BO263)</f>
        <v>124</v>
      </c>
      <c r="CC262" s="94">
        <f>CA262-CB262</f>
        <v>-43</v>
      </c>
    </row>
    <row r="263" spans="1:81" ht="9" customHeight="1">
      <c r="A263" s="66"/>
      <c r="B263" s="9"/>
      <c r="C263" s="10" t="s">
        <v>169</v>
      </c>
      <c r="D263" s="58">
        <f>IF(N257="","",N257)</f>
        <v>11</v>
      </c>
      <c r="E263" s="54" t="str">
        <f t="shared" si="85"/>
        <v>-</v>
      </c>
      <c r="F263" s="59">
        <f>IF(L257="","",L257)</f>
        <v>15</v>
      </c>
      <c r="G263" s="283">
        <f>IF(I260="","",I260)</f>
      </c>
      <c r="H263" s="12">
        <f>IF(N260="","",N260)</f>
      </c>
      <c r="I263" s="52">
        <f t="shared" si="88"/>
      </c>
      <c r="J263" s="59">
        <f>IF(L260="","",L260)</f>
      </c>
      <c r="K263" s="283">
        <f>IF(M260="","",M260)</f>
      </c>
      <c r="L263" s="270"/>
      <c r="M263" s="271"/>
      <c r="N263" s="271"/>
      <c r="O263" s="272"/>
      <c r="P263" s="12"/>
      <c r="Q263" s="52">
        <f t="shared" si="84"/>
      </c>
      <c r="R263" s="59"/>
      <c r="S263" s="352"/>
      <c r="T263" s="42">
        <f>Y262</f>
        <v>1</v>
      </c>
      <c r="U263" s="43" t="s">
        <v>343</v>
      </c>
      <c r="V263" s="43">
        <f>Z262</f>
        <v>2</v>
      </c>
      <c r="W263" s="44" t="s">
        <v>70</v>
      </c>
      <c r="X263" s="66"/>
      <c r="Y263" s="98"/>
      <c r="Z263" s="99"/>
      <c r="AA263" s="98"/>
      <c r="AB263" s="99"/>
      <c r="AC263" s="100"/>
      <c r="AD263" s="99"/>
      <c r="AE263" s="99"/>
      <c r="AF263" s="100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137"/>
      <c r="AT263" s="137"/>
      <c r="AU263" s="18"/>
      <c r="AV263" s="10" t="s">
        <v>127</v>
      </c>
      <c r="AW263" s="55">
        <f>IF(BK254="","",BK254)</f>
      </c>
      <c r="AX263" s="52">
        <f t="shared" si="86"/>
      </c>
      <c r="AY263" s="56">
        <f>IF(BI254="","",BI254)</f>
      </c>
      <c r="AZ263" s="410">
        <f>IF(BB260="","",BB260)</f>
      </c>
      <c r="BA263" s="6">
        <f>IF(BK257="","",BK257)</f>
      </c>
      <c r="BB263" s="52">
        <f t="shared" si="87"/>
      </c>
      <c r="BC263" s="56">
        <f>IF(BI257="","",BI257)</f>
      </c>
      <c r="BD263" s="319">
        <f>IF(BF260="","",BF260)</f>
      </c>
      <c r="BE263" s="56">
        <f>IF(BK260="","",BK260)</f>
      </c>
      <c r="BF263" s="52">
        <f t="shared" si="89"/>
      </c>
      <c r="BG263" s="56">
        <f>IF(BI260="","",BI260)</f>
      </c>
      <c r="BH263" s="319">
        <f>IF(BJ260="","",BJ260)</f>
      </c>
      <c r="BI263" s="267"/>
      <c r="BJ263" s="268"/>
      <c r="BK263" s="268"/>
      <c r="BL263" s="269"/>
      <c r="BM263" s="6"/>
      <c r="BN263" s="52">
        <f t="shared" si="82"/>
      </c>
      <c r="BO263" s="56"/>
      <c r="BP263" s="352"/>
      <c r="BQ263" s="42">
        <f>BV262</f>
        <v>0</v>
      </c>
      <c r="BR263" s="43" t="s">
        <v>343</v>
      </c>
      <c r="BS263" s="43">
        <f>BW262</f>
        <v>4</v>
      </c>
      <c r="BT263" s="44" t="s">
        <v>70</v>
      </c>
      <c r="BU263" s="71"/>
      <c r="BV263" s="114"/>
      <c r="BW263" s="115"/>
      <c r="BX263" s="143"/>
      <c r="BY263" s="144"/>
      <c r="BZ263" s="119"/>
      <c r="CA263" s="115"/>
      <c r="CB263" s="115"/>
      <c r="CC263" s="119"/>
    </row>
    <row r="264" spans="1:81" ht="9" customHeight="1">
      <c r="A264" s="66"/>
      <c r="B264" s="24" t="s">
        <v>211</v>
      </c>
      <c r="C264" s="32" t="s">
        <v>158</v>
      </c>
      <c r="D264" s="55">
        <f>IF(R255="","",R255)</f>
        <v>9</v>
      </c>
      <c r="E264" s="52" t="str">
        <f t="shared" si="85"/>
        <v>-</v>
      </c>
      <c r="F264" s="56">
        <f>IF(P255="","",P255)</f>
        <v>15</v>
      </c>
      <c r="G264" s="318" t="str">
        <f>IF(S255="","",IF(S255="○","×",IF(S255="×","○")))</f>
        <v>×</v>
      </c>
      <c r="H264" s="6">
        <f>IF(R258="","",R258)</f>
        <v>7</v>
      </c>
      <c r="I264" s="57" t="str">
        <f t="shared" si="88"/>
        <v>-</v>
      </c>
      <c r="J264" s="56">
        <f>IF(P258="","",P258)</f>
        <v>15</v>
      </c>
      <c r="K264" s="318" t="str">
        <f>IF(S258="","",IF(S258="○","×",IF(S258="×","○")))</f>
        <v>×</v>
      </c>
      <c r="L264" s="35">
        <f>IF(R261="","",R261)</f>
        <v>5</v>
      </c>
      <c r="M264" s="52" t="str">
        <f>IF(L264="","","-")</f>
        <v>-</v>
      </c>
      <c r="N264" s="61">
        <f>IF(P261="","",P261)</f>
        <v>15</v>
      </c>
      <c r="O264" s="318" t="str">
        <f>IF(S261="","",IF(S261="○","×",IF(S261="×","○")))</f>
        <v>×</v>
      </c>
      <c r="P264" s="284"/>
      <c r="Q264" s="276"/>
      <c r="R264" s="276"/>
      <c r="S264" s="397"/>
      <c r="T264" s="273" t="s">
        <v>373</v>
      </c>
      <c r="U264" s="274"/>
      <c r="V264" s="274"/>
      <c r="W264" s="275"/>
      <c r="X264" s="66"/>
      <c r="Y264" s="78"/>
      <c r="Z264" s="79"/>
      <c r="AA264" s="78"/>
      <c r="AB264" s="79"/>
      <c r="AC264" s="93"/>
      <c r="AD264" s="79"/>
      <c r="AE264" s="79"/>
      <c r="AF264" s="93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137"/>
      <c r="AT264" s="137"/>
      <c r="AU264" s="24" t="s">
        <v>159</v>
      </c>
      <c r="AV264" s="14" t="s">
        <v>36</v>
      </c>
      <c r="AW264" s="60">
        <f>IF(BO252="","",BO252)</f>
        <v>5</v>
      </c>
      <c r="AX264" s="57" t="str">
        <f t="shared" si="86"/>
        <v>-</v>
      </c>
      <c r="AY264" s="61">
        <f>IF(BM252="","",BM252)</f>
        <v>15</v>
      </c>
      <c r="AZ264" s="409" t="str">
        <f>IF(BP252="","",IF(BP252="○","×",IF(BP252="×","○")))</f>
        <v>×</v>
      </c>
      <c r="BA264" s="35">
        <f>IF(BO255="","",BO255)</f>
        <v>8</v>
      </c>
      <c r="BB264" s="57" t="str">
        <f t="shared" si="87"/>
        <v>-</v>
      </c>
      <c r="BC264" s="61">
        <f>IF(BM255="","",BM255)</f>
        <v>15</v>
      </c>
      <c r="BD264" s="318" t="str">
        <f>IF(BP255="","",IF(BP255="○","×",IF(BP255="×","○")))</f>
        <v>×</v>
      </c>
      <c r="BE264" s="61">
        <f>IF(BO258="","",BO258)</f>
        <v>7</v>
      </c>
      <c r="BF264" s="57" t="str">
        <f t="shared" si="89"/>
        <v>-</v>
      </c>
      <c r="BG264" s="61">
        <f>IF(BM258="","",BM258)</f>
        <v>15</v>
      </c>
      <c r="BH264" s="318" t="str">
        <f>IF(BP258="","",IF(BP258="○","×",IF(BP258="×","○")))</f>
        <v>×</v>
      </c>
      <c r="BI264" s="35">
        <f>IF(BO261="","",BO261)</f>
        <v>16</v>
      </c>
      <c r="BJ264" s="57" t="str">
        <f>IF(BI264="","","-")</f>
        <v>-</v>
      </c>
      <c r="BK264" s="61">
        <f>IF(BM261="","",BM261)</f>
        <v>14</v>
      </c>
      <c r="BL264" s="318" t="str">
        <f>IF(BP261="","",IF(BP261="○","×",IF(BP261="×","○")))</f>
        <v>○</v>
      </c>
      <c r="BM264" s="284"/>
      <c r="BN264" s="276"/>
      <c r="BO264" s="276"/>
      <c r="BP264" s="266"/>
      <c r="BQ264" s="371" t="s">
        <v>423</v>
      </c>
      <c r="BR264" s="372"/>
      <c r="BS264" s="372"/>
      <c r="BT264" s="373"/>
      <c r="BU264" s="71"/>
      <c r="BV264" s="91"/>
      <c r="BW264" s="92"/>
      <c r="BX264" s="138"/>
      <c r="BY264" s="139"/>
      <c r="BZ264" s="94"/>
      <c r="CA264" s="92"/>
      <c r="CB264" s="92"/>
      <c r="CC264" s="94"/>
    </row>
    <row r="265" spans="1:81" ht="9" customHeight="1">
      <c r="A265" s="66"/>
      <c r="B265" s="18" t="s">
        <v>212</v>
      </c>
      <c r="C265" s="33" t="s">
        <v>158</v>
      </c>
      <c r="D265" s="55">
        <f>IF(R256="","",R256)</f>
        <v>8</v>
      </c>
      <c r="E265" s="52" t="str">
        <f t="shared" si="85"/>
        <v>-</v>
      </c>
      <c r="F265" s="56">
        <f>IF(P256="","",P256)</f>
        <v>15</v>
      </c>
      <c r="G265" s="319" t="str">
        <f>IF(I262="","",I262)</f>
        <v>-</v>
      </c>
      <c r="H265" s="6">
        <f>IF(R259="","",R259)</f>
        <v>6</v>
      </c>
      <c r="I265" s="52" t="str">
        <f t="shared" si="88"/>
        <v>-</v>
      </c>
      <c r="J265" s="56">
        <f>IF(P259="","",P259)</f>
        <v>15</v>
      </c>
      <c r="K265" s="319">
        <f>IF(M262="","",M262)</f>
      </c>
      <c r="L265" s="6">
        <f>IF(R262="","",R262)</f>
        <v>2</v>
      </c>
      <c r="M265" s="52" t="str">
        <f>IF(L265="","","-")</f>
        <v>-</v>
      </c>
      <c r="N265" s="56">
        <f>IF(P262="","",P262)</f>
        <v>15</v>
      </c>
      <c r="O265" s="319" t="str">
        <f>IF(Q262="","",Q262)</f>
        <v>-</v>
      </c>
      <c r="P265" s="267"/>
      <c r="Q265" s="268"/>
      <c r="R265" s="268"/>
      <c r="S265" s="398"/>
      <c r="T265" s="265"/>
      <c r="U265" s="263"/>
      <c r="V265" s="263"/>
      <c r="W265" s="264"/>
      <c r="X265" s="66"/>
      <c r="Y265" s="98">
        <f>COUNTIF(D264:S266,"○")</f>
        <v>0</v>
      </c>
      <c r="Z265" s="99">
        <f>COUNTIF(D264:S266,"×")</f>
        <v>3</v>
      </c>
      <c r="AA265" s="95">
        <f>(IF((D264&gt;F264),1,0))+(IF((D265&gt;F265),1,0))+(IF((D266&gt;F266),1,0))+(IF((H264&gt;J264),1,0))+(IF((H265&gt;J265),1,0))+(IF((H266&gt;J266),1,0))+(IF((L264&gt;N264),1,0))+(IF((L265&gt;N265),1,0))+(IF((L266&gt;N266),1,0))+(IF((P264&gt;R264),1,0))+(IF((P265&gt;R265),1,0))+(IF((P266&gt;R266),1,0))</f>
        <v>0</v>
      </c>
      <c r="AB265" s="96">
        <f>(IF((D264&lt;F264),1,0))+(IF((D265&lt;F265),1,0))+(IF((D266&lt;F266),1,0))+(IF((H264&lt;J264),1,0))+(IF((H265&lt;J265),1,0))+(IF((H266&lt;J266),1,0))+(IF((L264&lt;N264),1,0))+(IF((L265&lt;N265),1,0))+(IF((L266&lt;N266),1,0))+(IF((P264&lt;R264),1,0))+(IF((P265&lt;R265),1,0))+(IF((P266&lt;R266),1,0))</f>
        <v>6</v>
      </c>
      <c r="AC265" s="97">
        <f>AA265-AB265</f>
        <v>-6</v>
      </c>
      <c r="AD265" s="99">
        <f>SUM(D264:D266,H264:H266,L264:L266,P264:P266)</f>
        <v>37</v>
      </c>
      <c r="AE265" s="99">
        <f>SUM(F264:F266,J264:J266,N264:N266,R264:R266)</f>
        <v>90</v>
      </c>
      <c r="AF265" s="100">
        <f>AD265-AE265</f>
        <v>-53</v>
      </c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137"/>
      <c r="AT265" s="137"/>
      <c r="AU265" s="18" t="s">
        <v>160</v>
      </c>
      <c r="AV265" s="5" t="s">
        <v>337</v>
      </c>
      <c r="AW265" s="55">
        <f>IF(BO253="","",BO253)</f>
        <v>9</v>
      </c>
      <c r="AX265" s="52" t="str">
        <f t="shared" si="86"/>
        <v>-</v>
      </c>
      <c r="AY265" s="56">
        <f>IF(BM253="","",BM253)</f>
        <v>15</v>
      </c>
      <c r="AZ265" s="410">
        <f>IF(BB256="","",BB256)</f>
      </c>
      <c r="BA265" s="6">
        <f>IF(BO256="","",BO256)</f>
        <v>9</v>
      </c>
      <c r="BB265" s="52" t="str">
        <f t="shared" si="87"/>
        <v>-</v>
      </c>
      <c r="BC265" s="56">
        <f>IF(BM256="","",BM256)</f>
        <v>15</v>
      </c>
      <c r="BD265" s="319" t="str">
        <f>IF(BF262="","",BF262)</f>
        <v>-</v>
      </c>
      <c r="BE265" s="56">
        <f>IF(BO259="","",BO259)</f>
        <v>11</v>
      </c>
      <c r="BF265" s="52" t="str">
        <f t="shared" si="89"/>
        <v>-</v>
      </c>
      <c r="BG265" s="56">
        <f>IF(BM259="","",BM259)</f>
        <v>15</v>
      </c>
      <c r="BH265" s="319">
        <f>IF(BJ262="","",BJ262)</f>
      </c>
      <c r="BI265" s="6">
        <f>IF(BO262="","",BO262)</f>
        <v>15</v>
      </c>
      <c r="BJ265" s="52" t="str">
        <f>IF(BI265="","","-")</f>
        <v>-</v>
      </c>
      <c r="BK265" s="56">
        <f>IF(BM262="","",BM262)</f>
        <v>12</v>
      </c>
      <c r="BL265" s="319" t="str">
        <f>IF(BN262="","",BN262)</f>
        <v>-</v>
      </c>
      <c r="BM265" s="267"/>
      <c r="BN265" s="268"/>
      <c r="BO265" s="268"/>
      <c r="BP265" s="269"/>
      <c r="BQ265" s="374"/>
      <c r="BR265" s="375"/>
      <c r="BS265" s="375"/>
      <c r="BT265" s="376"/>
      <c r="BU265" s="71"/>
      <c r="BV265" s="91">
        <f>COUNTIF(AW264:BP266,"○")</f>
        <v>1</v>
      </c>
      <c r="BW265" s="92">
        <f>COUNTIF(AW264:BP266,"×")</f>
        <v>3</v>
      </c>
      <c r="BX265" s="138">
        <f>(IF((AW264&gt;AY264),1,0))+(IF((AW265&gt;AY265),1,0))+(IF((AW266&gt;AY266),1,0))+(IF((BA264&gt;BC264),1,0))+(IF((BA265&gt;BC265),1,0))+(IF((BA266&gt;BC266),1,0))+(IF((BE264&gt;BG264),1,0))+(IF((BE265&gt;BG265),1,0))+(IF((BE266&gt;BG266),1,0))+(IF((BI264&gt;BK264),1,0))+(IF((BI265&gt;BK265),1,0))+(IF((BI266&gt;BK266),1,0))+(IF((BM264&gt;BO264),1,0))+(IF((BM265&gt;BO265),1,0))+(IF((BM266&gt;BO266),1,0))</f>
        <v>2</v>
      </c>
      <c r="BY265" s="139">
        <f>(IF((AW264&lt;AY264),1,0))+(IF((AW265&lt;AY265),1,0))+(IF((AW266&lt;AY266),1,0))+(IF((BA264&lt;BC264),1,0))+(IF((BA265&lt;BC265),1,0))+(IF((BA266&lt;BC266),1,0))+(IF((BE264&lt;BG264),1,0))+(IF((BE265&lt;BG265),1,0))+(IF((BE266&lt;BG266),1,0))+(IF((BI264&lt;BK264),1,0))+(IF((BI265&lt;BK265),1,0))+(IF((BI266&lt;BK266),1,0))+(IF((BM264&lt;BO264),1,0))+(IF((BM265&lt;BO265),1,0))+(IF((BM266&lt;BO266),1,0))</f>
        <v>6</v>
      </c>
      <c r="BZ265" s="140">
        <f>BX265-BY265</f>
        <v>-4</v>
      </c>
      <c r="CA265" s="92">
        <f>SUM(AW264:AW266,BA264:BA266,BE264:BE266,BI264:BI266,BM264:BM266)</f>
        <v>80</v>
      </c>
      <c r="CB265" s="92">
        <f>SUM(AY264:AY266,BC264:BC266,BG264:BG266,BK264:BK266,BO264:BO266)</f>
        <v>116</v>
      </c>
      <c r="CC265" s="94">
        <f>CA265-CB265</f>
        <v>-36</v>
      </c>
    </row>
    <row r="266" spans="1:81" ht="9" customHeight="1" thickBot="1">
      <c r="A266" s="66"/>
      <c r="B266" s="27"/>
      <c r="C266" s="34" t="s">
        <v>162</v>
      </c>
      <c r="D266" s="62">
        <f>IF(R257="","",R257)</f>
      </c>
      <c r="E266" s="63">
        <f t="shared" si="85"/>
      </c>
      <c r="F266" s="64">
        <f>IF(P257="","",P257)</f>
      </c>
      <c r="G266" s="408">
        <f>IF(I263="","",I263)</f>
      </c>
      <c r="H266" s="65">
        <f>IF(R260="","",R260)</f>
      </c>
      <c r="I266" s="63">
        <f t="shared" si="88"/>
      </c>
      <c r="J266" s="64">
        <f>IF(P260="","",P260)</f>
      </c>
      <c r="K266" s="408">
        <f>IF(M263="","",M263)</f>
      </c>
      <c r="L266" s="65">
        <f>IF(R263="","",R263)</f>
      </c>
      <c r="M266" s="63">
        <f>IF(L266="","","-")</f>
      </c>
      <c r="N266" s="64">
        <f>IF(P263="","",P263)</f>
      </c>
      <c r="O266" s="408">
        <f>IF(Q263="","",Q263)</f>
      </c>
      <c r="P266" s="399"/>
      <c r="Q266" s="400"/>
      <c r="R266" s="400"/>
      <c r="S266" s="401"/>
      <c r="T266" s="45">
        <f>Y265</f>
        <v>0</v>
      </c>
      <c r="U266" s="46" t="s">
        <v>343</v>
      </c>
      <c r="V266" s="46">
        <f>Z265</f>
        <v>3</v>
      </c>
      <c r="W266" s="47" t="s">
        <v>70</v>
      </c>
      <c r="X266" s="66"/>
      <c r="Y266" s="116"/>
      <c r="Z266" s="117"/>
      <c r="AA266" s="116"/>
      <c r="AB266" s="117"/>
      <c r="AC266" s="118"/>
      <c r="AD266" s="117"/>
      <c r="AE266" s="117"/>
      <c r="AF266" s="118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137"/>
      <c r="AT266" s="137"/>
      <c r="AU266" s="27"/>
      <c r="AV266" s="34" t="s">
        <v>85</v>
      </c>
      <c r="AW266" s="62">
        <f>IF(BO254="","",BO254)</f>
      </c>
      <c r="AX266" s="63">
        <f t="shared" si="86"/>
      </c>
      <c r="AY266" s="64">
        <f>IF(BM254="","",BM254)</f>
      </c>
      <c r="AZ266" s="411">
        <f>IF(BB257="","",BB257)</f>
      </c>
      <c r="BA266" s="65">
        <f>IF(BO257="","",BO257)</f>
      </c>
      <c r="BB266" s="63">
        <f t="shared" si="87"/>
      </c>
      <c r="BC266" s="64">
        <f>IF(BM257="","",BM257)</f>
      </c>
      <c r="BD266" s="408">
        <f>IF(BF263="","",BF263)</f>
      </c>
      <c r="BE266" s="64">
        <f>IF(BO260="","",BO260)</f>
      </c>
      <c r="BF266" s="63">
        <f t="shared" si="89"/>
      </c>
      <c r="BG266" s="64">
        <f>IF(BM260="","",BM260)</f>
      </c>
      <c r="BH266" s="408">
        <f>IF(BJ263="","",BJ263)</f>
      </c>
      <c r="BI266" s="65">
        <f>IF(BO263="","",BO263)</f>
      </c>
      <c r="BJ266" s="63">
        <f>IF(BI266="","","-")</f>
      </c>
      <c r="BK266" s="64">
        <f>IF(BM263="","",BM263)</f>
      </c>
      <c r="BL266" s="408">
        <f>IF(BN263="","",BN263)</f>
      </c>
      <c r="BM266" s="399"/>
      <c r="BN266" s="400"/>
      <c r="BO266" s="400"/>
      <c r="BP266" s="414"/>
      <c r="BQ266" s="45">
        <f>BV265</f>
        <v>1</v>
      </c>
      <c r="BR266" s="46" t="s">
        <v>343</v>
      </c>
      <c r="BS266" s="46">
        <f>BW265</f>
        <v>3</v>
      </c>
      <c r="BT266" s="47" t="s">
        <v>70</v>
      </c>
      <c r="BU266" s="71"/>
      <c r="BV266" s="114"/>
      <c r="BW266" s="115"/>
      <c r="BX266" s="143"/>
      <c r="BY266" s="144"/>
      <c r="BZ266" s="119"/>
      <c r="CA266" s="115"/>
      <c r="CB266" s="115"/>
      <c r="CC266" s="119"/>
    </row>
    <row r="267" spans="1:81" ht="9" customHeight="1" thickBo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71"/>
      <c r="Z267" s="71"/>
      <c r="AA267" s="71"/>
      <c r="AB267" s="71"/>
      <c r="AC267" s="71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137"/>
      <c r="AT267" s="137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71"/>
      <c r="BS267" s="71"/>
      <c r="BT267" s="71"/>
      <c r="BU267" s="71"/>
      <c r="BV267" s="71"/>
      <c r="BW267" s="66"/>
      <c r="BX267" s="66"/>
      <c r="BY267" s="66"/>
      <c r="BZ267" s="66"/>
      <c r="CA267" s="66"/>
      <c r="CB267" s="66"/>
      <c r="CC267" s="66"/>
    </row>
    <row r="268" spans="1:81" ht="9" customHeight="1">
      <c r="A268" s="66"/>
      <c r="B268" s="338" t="s">
        <v>144</v>
      </c>
      <c r="C268" s="339"/>
      <c r="D268" s="342" t="str">
        <f>B270</f>
        <v>福田明彦</v>
      </c>
      <c r="E268" s="333"/>
      <c r="F268" s="333"/>
      <c r="G268" s="343"/>
      <c r="H268" s="332" t="str">
        <f>B273</f>
        <v>曽我部恭平</v>
      </c>
      <c r="I268" s="333"/>
      <c r="J268" s="333"/>
      <c r="K268" s="343"/>
      <c r="L268" s="332" t="str">
        <f>B276</f>
        <v>香川陽一</v>
      </c>
      <c r="M268" s="333"/>
      <c r="N268" s="333"/>
      <c r="O268" s="343"/>
      <c r="P268" s="332" t="str">
        <f>B279</f>
        <v>尾崎庄一</v>
      </c>
      <c r="Q268" s="333"/>
      <c r="R268" s="333"/>
      <c r="S268" s="334"/>
      <c r="T268" s="335" t="s">
        <v>39</v>
      </c>
      <c r="U268" s="336"/>
      <c r="V268" s="336"/>
      <c r="W268" s="337"/>
      <c r="X268" s="66"/>
      <c r="Y268" s="316" t="s">
        <v>66</v>
      </c>
      <c r="Z268" s="317"/>
      <c r="AA268" s="316" t="s">
        <v>67</v>
      </c>
      <c r="AB268" s="390"/>
      <c r="AC268" s="317"/>
      <c r="AD268" s="391" t="s">
        <v>68</v>
      </c>
      <c r="AE268" s="392"/>
      <c r="AF268" s="393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137"/>
      <c r="AT268" s="137"/>
      <c r="AU268" s="338" t="s">
        <v>17</v>
      </c>
      <c r="AV268" s="339"/>
      <c r="AW268" s="342" t="str">
        <f>AU270</f>
        <v>小西祐介</v>
      </c>
      <c r="AX268" s="333"/>
      <c r="AY268" s="333"/>
      <c r="AZ268" s="343"/>
      <c r="BA268" s="332" t="str">
        <f>AU273</f>
        <v>藤田政則</v>
      </c>
      <c r="BB268" s="333"/>
      <c r="BC268" s="333"/>
      <c r="BD268" s="343"/>
      <c r="BE268" s="332" t="str">
        <f>AU276</f>
        <v>白瀧稔</v>
      </c>
      <c r="BF268" s="333"/>
      <c r="BG268" s="333"/>
      <c r="BH268" s="343"/>
      <c r="BI268" s="332" t="str">
        <f>AU279</f>
        <v>細川裕貴</v>
      </c>
      <c r="BJ268" s="333"/>
      <c r="BK268" s="333"/>
      <c r="BL268" s="334"/>
      <c r="BM268" s="335" t="s">
        <v>39</v>
      </c>
      <c r="BN268" s="336"/>
      <c r="BO268" s="336"/>
      <c r="BP268" s="337"/>
      <c r="BQ268" s="66"/>
      <c r="BR268" s="316" t="s">
        <v>66</v>
      </c>
      <c r="BS268" s="317"/>
      <c r="BT268" s="316" t="s">
        <v>67</v>
      </c>
      <c r="BU268" s="390"/>
      <c r="BV268" s="317"/>
      <c r="BW268" s="391" t="s">
        <v>68</v>
      </c>
      <c r="BX268" s="392"/>
      <c r="BY268" s="393"/>
      <c r="BZ268" s="66"/>
      <c r="CA268" s="66"/>
      <c r="CB268" s="66"/>
      <c r="CC268" s="66"/>
    </row>
    <row r="269" spans="1:81" ht="9" customHeight="1" thickBot="1">
      <c r="A269" s="66"/>
      <c r="B269" s="340"/>
      <c r="C269" s="341"/>
      <c r="D269" s="344" t="str">
        <f>B271</f>
        <v>三原壮司</v>
      </c>
      <c r="E269" s="327"/>
      <c r="F269" s="327"/>
      <c r="G269" s="345"/>
      <c r="H269" s="326" t="str">
        <f>B274</f>
        <v>萩尾亮太</v>
      </c>
      <c r="I269" s="327"/>
      <c r="J269" s="327"/>
      <c r="K269" s="345"/>
      <c r="L269" s="326" t="str">
        <f>B277</f>
        <v>藤村真一郎</v>
      </c>
      <c r="M269" s="327"/>
      <c r="N269" s="327"/>
      <c r="O269" s="345"/>
      <c r="P269" s="326" t="str">
        <f>B280</f>
        <v>黒瀬雅彦</v>
      </c>
      <c r="Q269" s="327"/>
      <c r="R269" s="327"/>
      <c r="S269" s="328"/>
      <c r="T269" s="329" t="s">
        <v>40</v>
      </c>
      <c r="U269" s="330"/>
      <c r="V269" s="330"/>
      <c r="W269" s="331"/>
      <c r="X269" s="66"/>
      <c r="Y269" s="80" t="s">
        <v>69</v>
      </c>
      <c r="Z269" s="81" t="s">
        <v>70</v>
      </c>
      <c r="AA269" s="80" t="s">
        <v>344</v>
      </c>
      <c r="AB269" s="81" t="s">
        <v>71</v>
      </c>
      <c r="AC269" s="82" t="s">
        <v>72</v>
      </c>
      <c r="AD269" s="81" t="s">
        <v>345</v>
      </c>
      <c r="AE269" s="81" t="s">
        <v>71</v>
      </c>
      <c r="AF269" s="82" t="s">
        <v>72</v>
      </c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137"/>
      <c r="AT269" s="137"/>
      <c r="AU269" s="340"/>
      <c r="AV269" s="341"/>
      <c r="AW269" s="344" t="str">
        <f>AU271</f>
        <v>真鍋菜津美</v>
      </c>
      <c r="AX269" s="327"/>
      <c r="AY269" s="327"/>
      <c r="AZ269" s="345"/>
      <c r="BA269" s="326" t="str">
        <f>AU274</f>
        <v>高橋渉</v>
      </c>
      <c r="BB269" s="327"/>
      <c r="BC269" s="327"/>
      <c r="BD269" s="345"/>
      <c r="BE269" s="326" t="str">
        <f>AU277</f>
        <v>鈴木昇</v>
      </c>
      <c r="BF269" s="327"/>
      <c r="BG269" s="327"/>
      <c r="BH269" s="345"/>
      <c r="BI269" s="326" t="str">
        <f>AU280</f>
        <v>三宅慶彦</v>
      </c>
      <c r="BJ269" s="327"/>
      <c r="BK269" s="327"/>
      <c r="BL269" s="328"/>
      <c r="BM269" s="329" t="s">
        <v>40</v>
      </c>
      <c r="BN269" s="330"/>
      <c r="BO269" s="330"/>
      <c r="BP269" s="331"/>
      <c r="BQ269" s="66"/>
      <c r="BR269" s="80" t="s">
        <v>69</v>
      </c>
      <c r="BS269" s="81" t="s">
        <v>70</v>
      </c>
      <c r="BT269" s="80" t="s">
        <v>344</v>
      </c>
      <c r="BU269" s="81" t="s">
        <v>71</v>
      </c>
      <c r="BV269" s="82" t="s">
        <v>72</v>
      </c>
      <c r="BW269" s="81" t="s">
        <v>345</v>
      </c>
      <c r="BX269" s="81" t="s">
        <v>71</v>
      </c>
      <c r="BY269" s="82" t="s">
        <v>72</v>
      </c>
      <c r="BZ269" s="66"/>
      <c r="CA269" s="66"/>
      <c r="CB269" s="66"/>
      <c r="CC269" s="66"/>
    </row>
    <row r="270" spans="1:81" ht="9" customHeight="1">
      <c r="A270" s="66"/>
      <c r="B270" s="4" t="s">
        <v>213</v>
      </c>
      <c r="C270" s="5" t="s">
        <v>176</v>
      </c>
      <c r="D270" s="251"/>
      <c r="E270" s="225"/>
      <c r="F270" s="225"/>
      <c r="G270" s="320"/>
      <c r="H270" s="6">
        <v>15</v>
      </c>
      <c r="I270" s="52" t="str">
        <f>IF(H270="","","-")</f>
        <v>-</v>
      </c>
      <c r="J270" s="56">
        <v>5</v>
      </c>
      <c r="K270" s="323" t="str">
        <f>IF(H270&lt;&gt;"",IF(H270&gt;J270,IF(H271&gt;J271,"○",IF(H272&gt;J272,"○","×")),IF(H271&gt;J271,IF(H272&gt;J272,"○","×"),"×")),"")</f>
        <v>○</v>
      </c>
      <c r="L270" s="6">
        <v>11</v>
      </c>
      <c r="M270" s="53" t="str">
        <f aca="true" t="shared" si="90" ref="M270:M275">IF(L270="","","-")</f>
        <v>-</v>
      </c>
      <c r="N270" s="286">
        <v>15</v>
      </c>
      <c r="O270" s="323" t="str">
        <f>IF(L270&lt;&gt;"",IF(L270&gt;N270,IF(L271&gt;N271,"○",IF(L272&gt;N272,"○","×")),IF(L271&gt;N271,IF(L272&gt;N272,"○","×"),"×")),"")</f>
        <v>×</v>
      </c>
      <c r="P270" s="287">
        <v>7</v>
      </c>
      <c r="Q270" s="53" t="str">
        <f aca="true" t="shared" si="91" ref="Q270:Q278">IF(P270="","","-")</f>
        <v>-</v>
      </c>
      <c r="R270" s="56">
        <v>15</v>
      </c>
      <c r="S270" s="369" t="str">
        <f>IF(P270&lt;&gt;"",IF(P270&gt;R270,IF(P271&gt;R271,"○",IF(P272&gt;R272,"○","×")),IF(P271&gt;R271,IF(P272&gt;R272,"○","×"),"×")),"")</f>
        <v>×</v>
      </c>
      <c r="T270" s="394" t="s">
        <v>372</v>
      </c>
      <c r="U270" s="395"/>
      <c r="V270" s="395"/>
      <c r="W270" s="396"/>
      <c r="X270" s="66"/>
      <c r="Y270" s="98"/>
      <c r="Z270" s="99"/>
      <c r="AA270" s="78"/>
      <c r="AB270" s="79"/>
      <c r="AC270" s="93"/>
      <c r="AD270" s="99"/>
      <c r="AE270" s="99"/>
      <c r="AF270" s="100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137"/>
      <c r="AU270" s="4" t="s">
        <v>161</v>
      </c>
      <c r="AV270" s="5" t="s">
        <v>155</v>
      </c>
      <c r="AW270" s="251"/>
      <c r="AX270" s="225"/>
      <c r="AY270" s="225"/>
      <c r="AZ270" s="320"/>
      <c r="BA270" s="6">
        <v>15</v>
      </c>
      <c r="BB270" s="52" t="str">
        <f>IF(BA270="","","-")</f>
        <v>-</v>
      </c>
      <c r="BC270" s="56">
        <v>6</v>
      </c>
      <c r="BD270" s="323" t="str">
        <f>IF(BA270&lt;&gt;"",IF(BA270&gt;BC270,IF(BA271&gt;BC271,"○",IF(BA272&gt;BC272,"○","×")),IF(BA271&gt;BC271,IF(BA272&gt;BC272,"○","×"),"×")),"")</f>
        <v>○</v>
      </c>
      <c r="BE270" s="6">
        <v>15</v>
      </c>
      <c r="BF270" s="53" t="str">
        <f aca="true" t="shared" si="92" ref="BF270:BF275">IF(BE270="","","-")</f>
        <v>-</v>
      </c>
      <c r="BG270" s="286">
        <v>9</v>
      </c>
      <c r="BH270" s="323" t="str">
        <f>IF(BE270&lt;&gt;"",IF(BE270&gt;BG270,IF(BE271&gt;BG271,"○",IF(BE272&gt;BG272,"○","×")),IF(BE271&gt;BG271,IF(BE272&gt;BG272,"○","×"),"×")),"")</f>
        <v>○</v>
      </c>
      <c r="BI270" s="287">
        <v>15</v>
      </c>
      <c r="BJ270" s="53" t="str">
        <f aca="true" t="shared" si="93" ref="BJ270:BJ278">IF(BI270="","","-")</f>
        <v>-</v>
      </c>
      <c r="BK270" s="56">
        <v>7</v>
      </c>
      <c r="BL270" s="369" t="str">
        <f>IF(BI270&lt;&gt;"",IF(BI270&gt;BK270,IF(BI271&gt;BK271,"○",IF(BI272&gt;BK272,"○","×")),IF(BI271&gt;BK271,IF(BI272&gt;BK272,"○","×"),"×")),"")</f>
        <v>○</v>
      </c>
      <c r="BM270" s="394" t="s">
        <v>419</v>
      </c>
      <c r="BN270" s="395"/>
      <c r="BO270" s="395"/>
      <c r="BP270" s="396"/>
      <c r="BQ270" s="66"/>
      <c r="BR270" s="98"/>
      <c r="BS270" s="99"/>
      <c r="BT270" s="78"/>
      <c r="BU270" s="79"/>
      <c r="BV270" s="93"/>
      <c r="BW270" s="99"/>
      <c r="BX270" s="99"/>
      <c r="BY270" s="100"/>
      <c r="BZ270" s="66"/>
      <c r="CA270" s="66"/>
      <c r="CB270" s="66"/>
      <c r="CC270" s="66"/>
    </row>
    <row r="271" spans="1:81" ht="9" customHeight="1">
      <c r="A271" s="66"/>
      <c r="B271" s="4" t="s">
        <v>214</v>
      </c>
      <c r="C271" s="5" t="s">
        <v>60</v>
      </c>
      <c r="D271" s="321"/>
      <c r="E271" s="268"/>
      <c r="F271" s="268"/>
      <c r="G271" s="269"/>
      <c r="H271" s="6">
        <v>15</v>
      </c>
      <c r="I271" s="52" t="str">
        <f>IF(H271="","","-")</f>
        <v>-</v>
      </c>
      <c r="J271" s="288">
        <v>4</v>
      </c>
      <c r="K271" s="324"/>
      <c r="L271" s="6">
        <v>9</v>
      </c>
      <c r="M271" s="52" t="str">
        <f t="shared" si="90"/>
        <v>-</v>
      </c>
      <c r="N271" s="56">
        <v>15</v>
      </c>
      <c r="O271" s="324"/>
      <c r="P271" s="6">
        <v>9</v>
      </c>
      <c r="Q271" s="52" t="str">
        <f t="shared" si="91"/>
        <v>-</v>
      </c>
      <c r="R271" s="56">
        <v>15</v>
      </c>
      <c r="S271" s="351"/>
      <c r="T271" s="265"/>
      <c r="U271" s="263"/>
      <c r="V271" s="263"/>
      <c r="W271" s="264"/>
      <c r="X271" s="66"/>
      <c r="Y271" s="98">
        <f>COUNTIF(D270:S272,"○")</f>
        <v>1</v>
      </c>
      <c r="Z271" s="99">
        <f>COUNTIF(D270:S272,"×")</f>
        <v>2</v>
      </c>
      <c r="AA271" s="95">
        <f>(IF((D270&gt;F270),1,0))+(IF((D271&gt;F271),1,0))+(IF((D272&gt;F272),1,0))+(IF((H270&gt;J270),1,0))+(IF((H271&gt;J271),1,0))+(IF((H272&gt;J272),1,0))+(IF((L270&gt;N270),1,0))+(IF((L271&gt;N271),1,0))+(IF((L272&gt;N272),1,0))+(IF((P270&gt;R270),1,0))+(IF((P271&gt;R271),1,0))+(IF((P272&gt;R272),1,0))</f>
        <v>2</v>
      </c>
      <c r="AB271" s="96">
        <f>(IF((D270&lt;F270),1,0))+(IF((D271&lt;F271),1,0))+(IF((D272&lt;F272),1,0))+(IF((H270&lt;J270),1,0))+(IF((H271&lt;J271),1,0))+(IF((H272&lt;J272),1,0))+(IF((L270&lt;N270),1,0))+(IF((L271&lt;N271),1,0))+(IF((L272&lt;N272),1,0))+(IF((P270&lt;R270),1,0))+(IF((P271&lt;R271),1,0))+(IF((P272&lt;R272),1,0))</f>
        <v>4</v>
      </c>
      <c r="AC271" s="97">
        <f>AA271-AB271</f>
        <v>-2</v>
      </c>
      <c r="AD271" s="99">
        <f>SUM(D270:D272,H270:H272,L270:L272,P270:P272)</f>
        <v>66</v>
      </c>
      <c r="AE271" s="99">
        <f>SUM(F270:F272,J270:J272,N270:N272,R270:R272)</f>
        <v>69</v>
      </c>
      <c r="AF271" s="100">
        <f>AD271-AE271</f>
        <v>-3</v>
      </c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137"/>
      <c r="AU271" s="4" t="s">
        <v>424</v>
      </c>
      <c r="AV271" s="5" t="s">
        <v>155</v>
      </c>
      <c r="AW271" s="321"/>
      <c r="AX271" s="268"/>
      <c r="AY271" s="268"/>
      <c r="AZ271" s="269"/>
      <c r="BA271" s="6">
        <v>15</v>
      </c>
      <c r="BB271" s="52" t="str">
        <f>IF(BA271="","","-")</f>
        <v>-</v>
      </c>
      <c r="BC271" s="288">
        <v>8</v>
      </c>
      <c r="BD271" s="324"/>
      <c r="BE271" s="6">
        <v>15</v>
      </c>
      <c r="BF271" s="52" t="str">
        <f t="shared" si="92"/>
        <v>-</v>
      </c>
      <c r="BG271" s="56">
        <v>8</v>
      </c>
      <c r="BH271" s="324"/>
      <c r="BI271" s="6">
        <v>15</v>
      </c>
      <c r="BJ271" s="52" t="str">
        <f t="shared" si="93"/>
        <v>-</v>
      </c>
      <c r="BK271" s="56">
        <v>7</v>
      </c>
      <c r="BL271" s="351"/>
      <c r="BM271" s="265"/>
      <c r="BN271" s="263"/>
      <c r="BO271" s="263"/>
      <c r="BP271" s="264"/>
      <c r="BQ271" s="66"/>
      <c r="BR271" s="98">
        <f>COUNTIF(AW270:BL272,"○")</f>
        <v>3</v>
      </c>
      <c r="BS271" s="99">
        <f>COUNTIF(AW270:BL272,"×")</f>
        <v>0</v>
      </c>
      <c r="BT271" s="95">
        <f>(IF((AW270&gt;AY270),1,0))+(IF((AW271&gt;AY271),1,0))+(IF((AW272&gt;AY272),1,0))+(IF((BA270&gt;BC270),1,0))+(IF((BA271&gt;BC271),1,0))+(IF((BA272&gt;BC272),1,0))+(IF((BE270&gt;BG270),1,0))+(IF((BE271&gt;BG271),1,0))+(IF((BE272&gt;BG272),1,0))+(IF((BI270&gt;BK270),1,0))+(IF((BI271&gt;BK271),1,0))+(IF((BI272&gt;BK272),1,0))</f>
        <v>6</v>
      </c>
      <c r="BU271" s="96">
        <f>(IF((AW270&lt;AY270),1,0))+(IF((AW271&lt;AY271),1,0))+(IF((AW272&lt;AY272),1,0))+(IF((BA270&lt;BC270),1,0))+(IF((BA271&lt;BC271),1,0))+(IF((BA272&lt;BC272),1,0))+(IF((BE270&lt;BG270),1,0))+(IF((BE271&lt;BG271),1,0))+(IF((BE272&lt;BG272),1,0))+(IF((BI270&lt;BK270),1,0))+(IF((BI271&lt;BK271),1,0))+(IF((BI272&lt;BK272),1,0))</f>
        <v>0</v>
      </c>
      <c r="BV271" s="97">
        <f>BT271-BU271</f>
        <v>6</v>
      </c>
      <c r="BW271" s="99">
        <f>SUM(AW270:AW272,BA270:BA272,BE270:BE272,BI270:BI272)</f>
        <v>90</v>
      </c>
      <c r="BX271" s="99">
        <f>SUM(AY270:AY272,BC270:BC272,BG270:BG272,BK270:BK272)</f>
        <v>45</v>
      </c>
      <c r="BY271" s="100">
        <f>BW271-BX271</f>
        <v>45</v>
      </c>
      <c r="BZ271" s="66"/>
      <c r="CA271" s="66"/>
      <c r="CB271" s="66"/>
      <c r="CC271" s="66"/>
    </row>
    <row r="272" spans="1:81" ht="9" customHeight="1">
      <c r="A272" s="66"/>
      <c r="B272" s="9"/>
      <c r="C272" s="10" t="s">
        <v>166</v>
      </c>
      <c r="D272" s="322"/>
      <c r="E272" s="271"/>
      <c r="F272" s="271"/>
      <c r="G272" s="272"/>
      <c r="H272" s="12"/>
      <c r="I272" s="52">
        <f>IF(H272="","","-")</f>
      </c>
      <c r="J272" s="59"/>
      <c r="K272" s="325"/>
      <c r="L272" s="12"/>
      <c r="M272" s="54">
        <f t="shared" si="90"/>
      </c>
      <c r="N272" s="59"/>
      <c r="O272" s="324"/>
      <c r="P272" s="12"/>
      <c r="Q272" s="54">
        <f t="shared" si="91"/>
      </c>
      <c r="R272" s="59"/>
      <c r="S272" s="351"/>
      <c r="T272" s="42">
        <f>Y271</f>
        <v>1</v>
      </c>
      <c r="U272" s="43" t="s">
        <v>343</v>
      </c>
      <c r="V272" s="43">
        <f>Z271</f>
        <v>2</v>
      </c>
      <c r="W272" s="44" t="s">
        <v>70</v>
      </c>
      <c r="X272" s="66"/>
      <c r="Y272" s="98"/>
      <c r="Z272" s="99"/>
      <c r="AA272" s="98"/>
      <c r="AB272" s="99"/>
      <c r="AC272" s="100"/>
      <c r="AD272" s="99"/>
      <c r="AE272" s="99"/>
      <c r="AF272" s="100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137"/>
      <c r="AU272" s="9"/>
      <c r="AV272" s="10" t="s">
        <v>162</v>
      </c>
      <c r="AW272" s="322"/>
      <c r="AX272" s="271"/>
      <c r="AY272" s="271"/>
      <c r="AZ272" s="272"/>
      <c r="BA272" s="12"/>
      <c r="BB272" s="52">
        <f>IF(BA272="","","-")</f>
      </c>
      <c r="BC272" s="59"/>
      <c r="BD272" s="325"/>
      <c r="BE272" s="12"/>
      <c r="BF272" s="54">
        <f t="shared" si="92"/>
      </c>
      <c r="BG272" s="59"/>
      <c r="BH272" s="324"/>
      <c r="BI272" s="12"/>
      <c r="BJ272" s="54">
        <f t="shared" si="93"/>
      </c>
      <c r="BK272" s="59"/>
      <c r="BL272" s="351"/>
      <c r="BM272" s="42">
        <f>BR271</f>
        <v>3</v>
      </c>
      <c r="BN272" s="43" t="s">
        <v>343</v>
      </c>
      <c r="BO272" s="43">
        <f>BS271</f>
        <v>0</v>
      </c>
      <c r="BP272" s="44" t="s">
        <v>70</v>
      </c>
      <c r="BQ272" s="66"/>
      <c r="BR272" s="98"/>
      <c r="BS272" s="99"/>
      <c r="BT272" s="98"/>
      <c r="BU272" s="99"/>
      <c r="BV272" s="100"/>
      <c r="BW272" s="99"/>
      <c r="BX272" s="99"/>
      <c r="BY272" s="100"/>
      <c r="BZ272" s="66"/>
      <c r="CA272" s="66"/>
      <c r="CB272" s="66"/>
      <c r="CC272" s="66"/>
    </row>
    <row r="273" spans="1:81" ht="9" customHeight="1">
      <c r="A273" s="66"/>
      <c r="B273" s="4" t="s">
        <v>215</v>
      </c>
      <c r="C273" s="14" t="s">
        <v>217</v>
      </c>
      <c r="D273" s="55">
        <f>IF(J270="","",J270)</f>
        <v>5</v>
      </c>
      <c r="E273" s="52" t="str">
        <f aca="true" t="shared" si="94" ref="E273:E281">IF(D273="","","-")</f>
        <v>-</v>
      </c>
      <c r="F273" s="56">
        <f>IF(H270="","",H270)</f>
        <v>15</v>
      </c>
      <c r="G273" s="318" t="str">
        <f>IF(K270="","",IF(K270="○","×",IF(K270="×","○")))</f>
        <v>×</v>
      </c>
      <c r="H273" s="284"/>
      <c r="I273" s="276"/>
      <c r="J273" s="276"/>
      <c r="K273" s="266"/>
      <c r="L273" s="6">
        <v>4</v>
      </c>
      <c r="M273" s="52" t="str">
        <f t="shared" si="90"/>
        <v>-</v>
      </c>
      <c r="N273" s="56">
        <v>15</v>
      </c>
      <c r="O273" s="368" t="str">
        <f>IF(L273&lt;&gt;"",IF(L273&gt;N273,IF(L274&gt;N274,"○",IF(L275&gt;N275,"○","×")),IF(L274&gt;N274,IF(L275&gt;N275,"○","×"),"×")),"")</f>
        <v>×</v>
      </c>
      <c r="P273" s="6">
        <v>13</v>
      </c>
      <c r="Q273" s="52" t="str">
        <f t="shared" si="91"/>
        <v>-</v>
      </c>
      <c r="R273" s="56">
        <v>15</v>
      </c>
      <c r="S273" s="353" t="str">
        <f>IF(P273&lt;&gt;"",IF(P273&gt;R273,IF(P274&gt;R274,"○",IF(P275&gt;R275,"○","×")),IF(P274&gt;R274,IF(P275&gt;R275,"○","×"),"×")),"")</f>
        <v>×</v>
      </c>
      <c r="T273" s="273" t="s">
        <v>373</v>
      </c>
      <c r="U273" s="274"/>
      <c r="V273" s="274"/>
      <c r="W273" s="275"/>
      <c r="X273" s="66"/>
      <c r="Y273" s="78"/>
      <c r="Z273" s="79"/>
      <c r="AA273" s="78"/>
      <c r="AB273" s="79"/>
      <c r="AC273" s="93"/>
      <c r="AD273" s="79"/>
      <c r="AE273" s="79"/>
      <c r="AF273" s="93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137"/>
      <c r="AU273" s="4" t="s">
        <v>163</v>
      </c>
      <c r="AV273" s="32" t="s">
        <v>149</v>
      </c>
      <c r="AW273" s="55">
        <f>IF(BC270="","",BC270)</f>
        <v>6</v>
      </c>
      <c r="AX273" s="52" t="str">
        <f aca="true" t="shared" si="95" ref="AX273:AX281">IF(AW273="","","-")</f>
        <v>-</v>
      </c>
      <c r="AY273" s="56">
        <f>IF(BA270="","",BA270)</f>
        <v>15</v>
      </c>
      <c r="AZ273" s="318" t="str">
        <f>IF(BD270="","",IF(BD270="○","×",IF(BD270="×","○")))</f>
        <v>×</v>
      </c>
      <c r="BA273" s="284"/>
      <c r="BB273" s="276"/>
      <c r="BC273" s="276"/>
      <c r="BD273" s="266"/>
      <c r="BE273" s="6">
        <v>9</v>
      </c>
      <c r="BF273" s="52" t="str">
        <f t="shared" si="92"/>
        <v>-</v>
      </c>
      <c r="BG273" s="56">
        <v>15</v>
      </c>
      <c r="BH273" s="368" t="str">
        <f>IF(BE273&lt;&gt;"",IF(BE273&gt;BG273,IF(BE274&gt;BG274,"○",IF(BE275&gt;BG275,"○","×")),IF(BE274&gt;BG274,IF(BE275&gt;BG275,"○","×"),"×")),"")</f>
        <v>×</v>
      </c>
      <c r="BI273" s="6">
        <v>9</v>
      </c>
      <c r="BJ273" s="52" t="str">
        <f t="shared" si="93"/>
        <v>-</v>
      </c>
      <c r="BK273" s="56">
        <v>15</v>
      </c>
      <c r="BL273" s="353" t="str">
        <f>IF(BI273&lt;&gt;"",IF(BI273&gt;BK273,IF(BI274&gt;BK274,"○",IF(BI275&gt;BK275,"○","×")),IF(BI274&gt;BK274,IF(BI275&gt;BK275,"○","×"),"×")),"")</f>
        <v>×</v>
      </c>
      <c r="BM273" s="273" t="s">
        <v>423</v>
      </c>
      <c r="BN273" s="274"/>
      <c r="BO273" s="274"/>
      <c r="BP273" s="275"/>
      <c r="BQ273" s="66"/>
      <c r="BR273" s="78"/>
      <c r="BS273" s="79"/>
      <c r="BT273" s="78"/>
      <c r="BU273" s="79"/>
      <c r="BV273" s="93"/>
      <c r="BW273" s="79"/>
      <c r="BX273" s="79"/>
      <c r="BY273" s="93"/>
      <c r="BZ273" s="66"/>
      <c r="CA273" s="66"/>
      <c r="CB273" s="66"/>
      <c r="CC273" s="66"/>
    </row>
    <row r="274" spans="1:81" ht="9" customHeight="1">
      <c r="A274" s="66"/>
      <c r="B274" s="4" t="s">
        <v>216</v>
      </c>
      <c r="C274" s="5" t="s">
        <v>217</v>
      </c>
      <c r="D274" s="55">
        <f>IF(J271="","",J271)</f>
        <v>4</v>
      </c>
      <c r="E274" s="52" t="str">
        <f t="shared" si="94"/>
        <v>-</v>
      </c>
      <c r="F274" s="56">
        <f>IF(H271="","",H271)</f>
        <v>15</v>
      </c>
      <c r="G274" s="319" t="str">
        <f>IF(I271="","",I271)</f>
        <v>-</v>
      </c>
      <c r="H274" s="267"/>
      <c r="I274" s="268"/>
      <c r="J274" s="268"/>
      <c r="K274" s="269"/>
      <c r="L274" s="6">
        <v>9</v>
      </c>
      <c r="M274" s="52" t="str">
        <f t="shared" si="90"/>
        <v>-</v>
      </c>
      <c r="N274" s="56">
        <v>15</v>
      </c>
      <c r="O274" s="324"/>
      <c r="P274" s="6">
        <v>15</v>
      </c>
      <c r="Q274" s="52" t="str">
        <f t="shared" si="91"/>
        <v>-</v>
      </c>
      <c r="R274" s="56">
        <v>9</v>
      </c>
      <c r="S274" s="351"/>
      <c r="T274" s="265"/>
      <c r="U274" s="263"/>
      <c r="V274" s="263"/>
      <c r="W274" s="264"/>
      <c r="X274" s="66"/>
      <c r="Y274" s="98">
        <f>COUNTIF(D273:S275,"○")</f>
        <v>0</v>
      </c>
      <c r="Z274" s="99">
        <f>COUNTIF(D273:S275,"×")</f>
        <v>3</v>
      </c>
      <c r="AA274" s="95">
        <f>(IF((D273&gt;F273),1,0))+(IF((D274&gt;F274),1,0))+(IF((D275&gt;F275),1,0))+(IF((H273&gt;J273),1,0))+(IF((H274&gt;J274),1,0))+(IF((H275&gt;J275),1,0))+(IF((L273&gt;N273),1,0))+(IF((L274&gt;N274),1,0))+(IF((L275&gt;N275),1,0))+(IF((P273&gt;R273),1,0))+(IF((P274&gt;R274),1,0))+(IF((P275&gt;R275),1,0))</f>
        <v>1</v>
      </c>
      <c r="AB274" s="96">
        <f>(IF((D273&lt;F273),1,0))+(IF((D274&lt;F274),1,0))+(IF((D275&lt;F275),1,0))+(IF((H273&lt;J273),1,0))+(IF((H274&lt;J274),1,0))+(IF((H275&lt;J275),1,0))+(IF((L273&lt;N273),1,0))+(IF((L274&lt;N274),1,0))+(IF((L275&lt;N275),1,0))+(IF((P273&lt;R273),1,0))+(IF((P274&lt;R274),1,0))+(IF((P275&lt;R275),1,0))</f>
        <v>6</v>
      </c>
      <c r="AC274" s="97">
        <f>AA274-AB274</f>
        <v>-5</v>
      </c>
      <c r="AD274" s="99">
        <f>SUM(D273:D275,H273:H275,L273:L275,P273:P275)</f>
        <v>54</v>
      </c>
      <c r="AE274" s="99">
        <f>SUM(F273:F275,J273:J275,N273:N275,R273:R275)</f>
        <v>99</v>
      </c>
      <c r="AF274" s="100">
        <f>AD274-AE274</f>
        <v>-45</v>
      </c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137"/>
      <c r="AU274" s="4" t="s">
        <v>164</v>
      </c>
      <c r="AV274" s="33" t="s">
        <v>149</v>
      </c>
      <c r="AW274" s="55">
        <f>IF(BC271="","",BC271)</f>
        <v>8</v>
      </c>
      <c r="AX274" s="52" t="str">
        <f t="shared" si="95"/>
        <v>-</v>
      </c>
      <c r="AY274" s="56">
        <f>IF(BA271="","",BA271)</f>
        <v>15</v>
      </c>
      <c r="AZ274" s="319" t="str">
        <f>IF(BB271="","",BB271)</f>
        <v>-</v>
      </c>
      <c r="BA274" s="267"/>
      <c r="BB274" s="268"/>
      <c r="BC274" s="268"/>
      <c r="BD274" s="269"/>
      <c r="BE274" s="6">
        <v>14</v>
      </c>
      <c r="BF274" s="52" t="str">
        <f t="shared" si="92"/>
        <v>-</v>
      </c>
      <c r="BG274" s="56">
        <v>16</v>
      </c>
      <c r="BH274" s="324"/>
      <c r="BI274" s="6">
        <v>8</v>
      </c>
      <c r="BJ274" s="52" t="str">
        <f t="shared" si="93"/>
        <v>-</v>
      </c>
      <c r="BK274" s="56">
        <v>15</v>
      </c>
      <c r="BL274" s="351"/>
      <c r="BM274" s="265"/>
      <c r="BN274" s="263"/>
      <c r="BO274" s="263"/>
      <c r="BP274" s="264"/>
      <c r="BQ274" s="66"/>
      <c r="BR274" s="98">
        <f>COUNTIF(AW273:BL275,"○")</f>
        <v>0</v>
      </c>
      <c r="BS274" s="99">
        <f>COUNTIF(AW273:BL275,"×")</f>
        <v>3</v>
      </c>
      <c r="BT274" s="95">
        <f>(IF((AW273&gt;AY273),1,0))+(IF((AW274&gt;AY274),1,0))+(IF((AW275&gt;AY275),1,0))+(IF((BA273&gt;BC273),1,0))+(IF((BA274&gt;BC274),1,0))+(IF((BA275&gt;BC275),1,0))+(IF((BE273&gt;BG273),1,0))+(IF((BE274&gt;BG274),1,0))+(IF((BE275&gt;BG275),1,0))+(IF((BI273&gt;BK273),1,0))+(IF((BI274&gt;BK274),1,0))+(IF((BI275&gt;BK275),1,0))</f>
        <v>0</v>
      </c>
      <c r="BU274" s="96">
        <f>(IF((AW273&lt;AY273),1,0))+(IF((AW274&lt;AY274),1,0))+(IF((AW275&lt;AY275),1,0))+(IF((BA273&lt;BC273),1,0))+(IF((BA274&lt;BC274),1,0))+(IF((BA275&lt;BC275),1,0))+(IF((BE273&lt;BG273),1,0))+(IF((BE274&lt;BG274),1,0))+(IF((BE275&lt;BG275),1,0))+(IF((BI273&lt;BK273),1,0))+(IF((BI274&lt;BK274),1,0))+(IF((BI275&lt;BK275),1,0))</f>
        <v>6</v>
      </c>
      <c r="BV274" s="97">
        <f>BT274-BU274</f>
        <v>-6</v>
      </c>
      <c r="BW274" s="99">
        <f>SUM(AW273:AW275,BA273:BA275,BE273:BE275,BI273:BI275)</f>
        <v>54</v>
      </c>
      <c r="BX274" s="99">
        <f>SUM(AY273:AY275,BC273:BC275,BG273:BG275,BK273:BK275)</f>
        <v>91</v>
      </c>
      <c r="BY274" s="100">
        <f>BW274-BX274</f>
        <v>-37</v>
      </c>
      <c r="BZ274" s="66"/>
      <c r="CA274" s="66"/>
      <c r="CB274" s="66"/>
      <c r="CC274" s="66"/>
    </row>
    <row r="275" spans="1:81" ht="9" customHeight="1">
      <c r="A275" s="66"/>
      <c r="B275" s="9"/>
      <c r="C275" s="20" t="s">
        <v>127</v>
      </c>
      <c r="D275" s="58">
        <f>IF(J272="","",J272)</f>
      </c>
      <c r="E275" s="52">
        <f t="shared" si="94"/>
      </c>
      <c r="F275" s="59">
        <f>IF(H272="","",H272)</f>
      </c>
      <c r="G275" s="283">
        <f>IF(I272="","",I272)</f>
      </c>
      <c r="H275" s="270"/>
      <c r="I275" s="271"/>
      <c r="J275" s="271"/>
      <c r="K275" s="272"/>
      <c r="L275" s="12"/>
      <c r="M275" s="52">
        <f t="shared" si="90"/>
      </c>
      <c r="N275" s="59"/>
      <c r="O275" s="325"/>
      <c r="P275" s="12">
        <v>4</v>
      </c>
      <c r="Q275" s="54" t="str">
        <f t="shared" si="91"/>
        <v>-</v>
      </c>
      <c r="R275" s="59">
        <v>15</v>
      </c>
      <c r="S275" s="352"/>
      <c r="T275" s="42">
        <f>Y274</f>
        <v>0</v>
      </c>
      <c r="U275" s="43" t="s">
        <v>343</v>
      </c>
      <c r="V275" s="43">
        <f>Z274</f>
        <v>3</v>
      </c>
      <c r="W275" s="44" t="s">
        <v>70</v>
      </c>
      <c r="X275" s="66"/>
      <c r="Y275" s="116"/>
      <c r="Z275" s="117"/>
      <c r="AA275" s="116"/>
      <c r="AB275" s="117"/>
      <c r="AC275" s="118"/>
      <c r="AD275" s="117"/>
      <c r="AE275" s="117"/>
      <c r="AF275" s="118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137"/>
      <c r="AU275" s="9"/>
      <c r="AV275" s="37" t="s">
        <v>150</v>
      </c>
      <c r="AW275" s="58">
        <f>IF(BC272="","",BC272)</f>
      </c>
      <c r="AX275" s="52">
        <f t="shared" si="95"/>
      </c>
      <c r="AY275" s="59">
        <f>IF(BA272="","",BA272)</f>
      </c>
      <c r="AZ275" s="283">
        <f>IF(BB272="","",BB272)</f>
      </c>
      <c r="BA275" s="270"/>
      <c r="BB275" s="271"/>
      <c r="BC275" s="271"/>
      <c r="BD275" s="272"/>
      <c r="BE275" s="12"/>
      <c r="BF275" s="52">
        <f t="shared" si="92"/>
      </c>
      <c r="BG275" s="59"/>
      <c r="BH275" s="325"/>
      <c r="BI275" s="12"/>
      <c r="BJ275" s="54">
        <f t="shared" si="93"/>
      </c>
      <c r="BK275" s="59"/>
      <c r="BL275" s="352"/>
      <c r="BM275" s="42">
        <f>BR274</f>
        <v>0</v>
      </c>
      <c r="BN275" s="43" t="s">
        <v>343</v>
      </c>
      <c r="BO275" s="43">
        <f>BS274</f>
        <v>3</v>
      </c>
      <c r="BP275" s="44" t="s">
        <v>70</v>
      </c>
      <c r="BQ275" s="66"/>
      <c r="BR275" s="116"/>
      <c r="BS275" s="117"/>
      <c r="BT275" s="116"/>
      <c r="BU275" s="117"/>
      <c r="BV275" s="118"/>
      <c r="BW275" s="117"/>
      <c r="BX275" s="117"/>
      <c r="BY275" s="118"/>
      <c r="BZ275" s="66"/>
      <c r="CA275" s="66"/>
      <c r="CB275" s="66"/>
      <c r="CC275" s="66"/>
    </row>
    <row r="276" spans="1:81" ht="9" customHeight="1">
      <c r="A276" s="66"/>
      <c r="B276" s="18" t="s">
        <v>218</v>
      </c>
      <c r="C276" s="14" t="s">
        <v>193</v>
      </c>
      <c r="D276" s="55">
        <f>IF(N270="","",N270)</f>
        <v>15</v>
      </c>
      <c r="E276" s="57" t="str">
        <f t="shared" si="94"/>
        <v>-</v>
      </c>
      <c r="F276" s="56">
        <f>IF(L270="","",L270)</f>
        <v>11</v>
      </c>
      <c r="G276" s="318" t="str">
        <f>IF(O270="","",IF(O270="○","×",IF(O270="×","○")))</f>
        <v>○</v>
      </c>
      <c r="H276" s="6">
        <f>IF(N273="","",N273)</f>
        <v>15</v>
      </c>
      <c r="I276" s="52" t="str">
        <f aca="true" t="shared" si="96" ref="I276:I281">IF(H276="","","-")</f>
        <v>-</v>
      </c>
      <c r="J276" s="56">
        <f>IF(L273="","",L273)</f>
        <v>4</v>
      </c>
      <c r="K276" s="318" t="str">
        <f>IF(O273="","",IF(O273="○","×",IF(O273="×","○")))</f>
        <v>○</v>
      </c>
      <c r="L276" s="284"/>
      <c r="M276" s="276"/>
      <c r="N276" s="276"/>
      <c r="O276" s="266"/>
      <c r="P276" s="6">
        <v>6</v>
      </c>
      <c r="Q276" s="52" t="str">
        <f t="shared" si="91"/>
        <v>-</v>
      </c>
      <c r="R276" s="56">
        <v>15</v>
      </c>
      <c r="S276" s="351" t="str">
        <f>IF(P276&lt;&gt;"",IF(P276&gt;R276,IF(P277&gt;R277,"○",IF(P278&gt;R278,"○","×")),IF(P277&gt;R277,IF(P278&gt;R278,"○","×"),"×")),"")</f>
        <v>×</v>
      </c>
      <c r="T276" s="273" t="s">
        <v>371</v>
      </c>
      <c r="U276" s="274"/>
      <c r="V276" s="274"/>
      <c r="W276" s="275"/>
      <c r="X276" s="66"/>
      <c r="Y276" s="98"/>
      <c r="Z276" s="99"/>
      <c r="AA276" s="98"/>
      <c r="AB276" s="99"/>
      <c r="AC276" s="100"/>
      <c r="AD276" s="99"/>
      <c r="AE276" s="99"/>
      <c r="AF276" s="100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137"/>
      <c r="AU276" s="18" t="s">
        <v>165</v>
      </c>
      <c r="AV276" s="5" t="s">
        <v>338</v>
      </c>
      <c r="AW276" s="55">
        <f>IF(BG270="","",BG270)</f>
        <v>9</v>
      </c>
      <c r="AX276" s="57" t="str">
        <f t="shared" si="95"/>
        <v>-</v>
      </c>
      <c r="AY276" s="56">
        <f>IF(BE270="","",BE270)</f>
        <v>15</v>
      </c>
      <c r="AZ276" s="318" t="str">
        <f>IF(BH270="","",IF(BH270="○","×",IF(BH270="×","○")))</f>
        <v>×</v>
      </c>
      <c r="BA276" s="6">
        <f>IF(BG273="","",BG273)</f>
        <v>15</v>
      </c>
      <c r="BB276" s="52" t="str">
        <f aca="true" t="shared" si="97" ref="BB276:BB281">IF(BA276="","","-")</f>
        <v>-</v>
      </c>
      <c r="BC276" s="56">
        <f>IF(BE273="","",BE273)</f>
        <v>9</v>
      </c>
      <c r="BD276" s="318" t="str">
        <f>IF(BH273="","",IF(BH273="○","×",IF(BH273="×","○")))</f>
        <v>○</v>
      </c>
      <c r="BE276" s="284"/>
      <c r="BF276" s="276"/>
      <c r="BG276" s="276"/>
      <c r="BH276" s="266"/>
      <c r="BI276" s="6">
        <v>11</v>
      </c>
      <c r="BJ276" s="52" t="str">
        <f t="shared" si="93"/>
        <v>-</v>
      </c>
      <c r="BK276" s="56">
        <v>15</v>
      </c>
      <c r="BL276" s="351" t="str">
        <f>IF(BI276&lt;&gt;"",IF(BI276&gt;BK276,IF(BI277&gt;BK277,"○",IF(BI278&gt;BK278,"○","×")),IF(BI277&gt;BK277,IF(BI278&gt;BK278,"○","×"),"×")),"")</f>
        <v>×</v>
      </c>
      <c r="BM276" s="273" t="s">
        <v>421</v>
      </c>
      <c r="BN276" s="274"/>
      <c r="BO276" s="274"/>
      <c r="BP276" s="275"/>
      <c r="BQ276" s="66"/>
      <c r="BR276" s="98"/>
      <c r="BS276" s="99"/>
      <c r="BT276" s="98"/>
      <c r="BU276" s="99"/>
      <c r="BV276" s="100"/>
      <c r="BW276" s="99"/>
      <c r="BX276" s="99"/>
      <c r="BY276" s="100"/>
      <c r="BZ276" s="66"/>
      <c r="CA276" s="66"/>
      <c r="CB276" s="66"/>
      <c r="CC276" s="66"/>
    </row>
    <row r="277" spans="1:81" ht="9" customHeight="1">
      <c r="A277" s="66"/>
      <c r="B277" s="18" t="s">
        <v>219</v>
      </c>
      <c r="C277" s="5" t="s">
        <v>193</v>
      </c>
      <c r="D277" s="55">
        <f>IF(N271="","",N271)</f>
        <v>15</v>
      </c>
      <c r="E277" s="52" t="str">
        <f t="shared" si="94"/>
        <v>-</v>
      </c>
      <c r="F277" s="56">
        <f>IF(L271="","",L271)</f>
        <v>9</v>
      </c>
      <c r="G277" s="319">
        <f>IF(I274="","",I274)</f>
      </c>
      <c r="H277" s="6">
        <f>IF(N274="","",N274)</f>
        <v>15</v>
      </c>
      <c r="I277" s="52" t="str">
        <f t="shared" si="96"/>
        <v>-</v>
      </c>
      <c r="J277" s="56">
        <f>IF(L274="","",L274)</f>
        <v>9</v>
      </c>
      <c r="K277" s="319" t="str">
        <f>IF(M274="","",M274)</f>
        <v>-</v>
      </c>
      <c r="L277" s="267"/>
      <c r="M277" s="268"/>
      <c r="N277" s="268"/>
      <c r="O277" s="269"/>
      <c r="P277" s="6">
        <v>15</v>
      </c>
      <c r="Q277" s="52" t="str">
        <f t="shared" si="91"/>
        <v>-</v>
      </c>
      <c r="R277" s="56">
        <v>12</v>
      </c>
      <c r="S277" s="351"/>
      <c r="T277" s="265"/>
      <c r="U277" s="263"/>
      <c r="V277" s="263"/>
      <c r="W277" s="264"/>
      <c r="X277" s="66"/>
      <c r="Y277" s="98">
        <f>COUNTIF(D276:S278,"○")</f>
        <v>2</v>
      </c>
      <c r="Z277" s="99">
        <f>COUNTIF(D276:S278,"×")</f>
        <v>1</v>
      </c>
      <c r="AA277" s="95">
        <f>(IF((D276&gt;F276),1,0))+(IF((D277&gt;F277),1,0))+(IF((D278&gt;F278),1,0))+(IF((H276&gt;J276),1,0))+(IF((H277&gt;J277),1,0))+(IF((H278&gt;J278),1,0))+(IF((L276&gt;N276),1,0))+(IF((L277&gt;N277),1,0))+(IF((L278&gt;N278),1,0))+(IF((P276&gt;R276),1,0))+(IF((P277&gt;R277),1,0))+(IF((P278&gt;R278),1,0))</f>
        <v>5</v>
      </c>
      <c r="AB277" s="96">
        <f>(IF((D276&lt;F276),1,0))+(IF((D277&lt;F277),1,0))+(IF((D278&lt;F278),1,0))+(IF((H276&lt;J276),1,0))+(IF((H277&lt;J277),1,0))+(IF((H278&lt;J278),1,0))+(IF((L276&lt;N276),1,0))+(IF((L277&lt;N277),1,0))+(IF((L278&lt;N278),1,0))+(IF((P276&lt;R276),1,0))+(IF((P277&lt;R277),1,0))+(IF((P278&lt;R278),1,0))</f>
        <v>2</v>
      </c>
      <c r="AC277" s="97">
        <f>AA277-AB277</f>
        <v>3</v>
      </c>
      <c r="AD277" s="99">
        <f>SUM(D276:D278,H276:H278,L276:L278,P276:P278)</f>
        <v>91</v>
      </c>
      <c r="AE277" s="99">
        <f>SUM(F276:F278,J276:J278,N276:N278,R276:R278)</f>
        <v>75</v>
      </c>
      <c r="AF277" s="100">
        <f>AD277-AE277</f>
        <v>16</v>
      </c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137"/>
      <c r="AU277" s="18" t="s">
        <v>346</v>
      </c>
      <c r="AV277" s="5" t="s">
        <v>350</v>
      </c>
      <c r="AW277" s="55">
        <f>IF(BG271="","",BG271)</f>
        <v>8</v>
      </c>
      <c r="AX277" s="52" t="str">
        <f t="shared" si="95"/>
        <v>-</v>
      </c>
      <c r="AY277" s="56">
        <f>IF(BE271="","",BE271)</f>
        <v>15</v>
      </c>
      <c r="AZ277" s="319">
        <f>IF(BB274="","",BB274)</f>
      </c>
      <c r="BA277" s="6">
        <f>IF(BG274="","",BG274)</f>
        <v>16</v>
      </c>
      <c r="BB277" s="52" t="str">
        <f t="shared" si="97"/>
        <v>-</v>
      </c>
      <c r="BC277" s="56">
        <f>IF(BE274="","",BE274)</f>
        <v>14</v>
      </c>
      <c r="BD277" s="319" t="str">
        <f>IF(BF274="","",BF274)</f>
        <v>-</v>
      </c>
      <c r="BE277" s="267"/>
      <c r="BF277" s="268"/>
      <c r="BG277" s="268"/>
      <c r="BH277" s="269"/>
      <c r="BI277" s="6">
        <v>7</v>
      </c>
      <c r="BJ277" s="52" t="str">
        <f t="shared" si="93"/>
        <v>-</v>
      </c>
      <c r="BK277" s="56">
        <v>15</v>
      </c>
      <c r="BL277" s="351"/>
      <c r="BM277" s="265"/>
      <c r="BN277" s="263"/>
      <c r="BO277" s="263"/>
      <c r="BP277" s="264"/>
      <c r="BQ277" s="66"/>
      <c r="BR277" s="98">
        <f>COUNTIF(AW276:BL278,"○")</f>
        <v>1</v>
      </c>
      <c r="BS277" s="99">
        <f>COUNTIF(AW276:BL278,"×")</f>
        <v>2</v>
      </c>
      <c r="BT277" s="95">
        <f>(IF((AW276&gt;AY276),1,0))+(IF((AW277&gt;AY277),1,0))+(IF((AW278&gt;AY278),1,0))+(IF((BA276&gt;BC276),1,0))+(IF((BA277&gt;BC277),1,0))+(IF((BA278&gt;BC278),1,0))+(IF((BE276&gt;BG276),1,0))+(IF((BE277&gt;BG277),1,0))+(IF((BE278&gt;BG278),1,0))+(IF((BI276&gt;BK276),1,0))+(IF((BI277&gt;BK277),1,0))+(IF((BI278&gt;BK278),1,0))</f>
        <v>2</v>
      </c>
      <c r="BU277" s="96">
        <f>(IF((AW276&lt;AY276),1,0))+(IF((AW277&lt;AY277),1,0))+(IF((AW278&lt;AY278),1,0))+(IF((BA276&lt;BC276),1,0))+(IF((BA277&lt;BC277),1,0))+(IF((BA278&lt;BC278),1,0))+(IF((BE276&lt;BG276),1,0))+(IF((BE277&lt;BG277),1,0))+(IF((BE278&lt;BG278),1,0))+(IF((BI276&lt;BK276),1,0))+(IF((BI277&lt;BK277),1,0))+(IF((BI278&lt;BK278),1,0))</f>
        <v>4</v>
      </c>
      <c r="BV277" s="97">
        <f>BT277-BU277</f>
        <v>-2</v>
      </c>
      <c r="BW277" s="99">
        <f>SUM(AW276:AW278,BA276:BA278,BE276:BE278,BI276:BI278)</f>
        <v>66</v>
      </c>
      <c r="BX277" s="99">
        <f>SUM(AY276:AY278,BC276:BC278,BG276:BG278,BK276:BK278)</f>
        <v>83</v>
      </c>
      <c r="BY277" s="100">
        <f>BW277-BX277</f>
        <v>-17</v>
      </c>
      <c r="BZ277" s="66"/>
      <c r="CA277" s="66"/>
      <c r="CB277" s="66"/>
      <c r="CC277" s="66"/>
    </row>
    <row r="278" spans="1:81" ht="9" customHeight="1">
      <c r="A278" s="66"/>
      <c r="B278" s="9"/>
      <c r="C278" s="10" t="s">
        <v>169</v>
      </c>
      <c r="D278" s="58">
        <f>IF(N272="","",N272)</f>
      </c>
      <c r="E278" s="54">
        <f t="shared" si="94"/>
      </c>
      <c r="F278" s="59">
        <f>IF(L272="","",L272)</f>
      </c>
      <c r="G278" s="283">
        <f>IF(I275="","",I275)</f>
      </c>
      <c r="H278" s="12">
        <f>IF(N275="","",N275)</f>
      </c>
      <c r="I278" s="52">
        <f t="shared" si="96"/>
      </c>
      <c r="J278" s="59">
        <f>IF(L275="","",L275)</f>
      </c>
      <c r="K278" s="283">
        <f>IF(M275="","",M275)</f>
      </c>
      <c r="L278" s="270"/>
      <c r="M278" s="271"/>
      <c r="N278" s="271"/>
      <c r="O278" s="272"/>
      <c r="P278" s="12">
        <v>10</v>
      </c>
      <c r="Q278" s="52" t="str">
        <f t="shared" si="91"/>
        <v>-</v>
      </c>
      <c r="R278" s="59">
        <v>15</v>
      </c>
      <c r="S278" s="352"/>
      <c r="T278" s="42">
        <f>Y277</f>
        <v>2</v>
      </c>
      <c r="U278" s="43" t="s">
        <v>343</v>
      </c>
      <c r="V278" s="43">
        <f>Z277</f>
        <v>1</v>
      </c>
      <c r="W278" s="44" t="s">
        <v>70</v>
      </c>
      <c r="X278" s="66"/>
      <c r="Y278" s="98"/>
      <c r="Z278" s="99"/>
      <c r="AA278" s="98"/>
      <c r="AB278" s="99"/>
      <c r="AC278" s="100"/>
      <c r="AD278" s="99"/>
      <c r="AE278" s="99"/>
      <c r="AF278" s="100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137"/>
      <c r="AU278" s="9"/>
      <c r="AV278" s="10" t="s">
        <v>166</v>
      </c>
      <c r="AW278" s="58">
        <f>IF(BG272="","",BG272)</f>
      </c>
      <c r="AX278" s="54">
        <f t="shared" si="95"/>
      </c>
      <c r="AY278" s="59">
        <f>IF(BE272="","",BE272)</f>
      </c>
      <c r="AZ278" s="283">
        <f>IF(BB275="","",BB275)</f>
      </c>
      <c r="BA278" s="12">
        <f>IF(BG275="","",BG275)</f>
      </c>
      <c r="BB278" s="52">
        <f t="shared" si="97"/>
      </c>
      <c r="BC278" s="59">
        <f>IF(BE275="","",BE275)</f>
      </c>
      <c r="BD278" s="283">
        <f>IF(BF275="","",BF275)</f>
      </c>
      <c r="BE278" s="270"/>
      <c r="BF278" s="271"/>
      <c r="BG278" s="271"/>
      <c r="BH278" s="272"/>
      <c r="BI278" s="12"/>
      <c r="BJ278" s="52">
        <f t="shared" si="93"/>
      </c>
      <c r="BK278" s="59"/>
      <c r="BL278" s="352"/>
      <c r="BM278" s="42">
        <f>BR277</f>
        <v>1</v>
      </c>
      <c r="BN278" s="43" t="s">
        <v>343</v>
      </c>
      <c r="BO278" s="43">
        <f>BS277</f>
        <v>2</v>
      </c>
      <c r="BP278" s="44" t="s">
        <v>70</v>
      </c>
      <c r="BQ278" s="66"/>
      <c r="BR278" s="98"/>
      <c r="BS278" s="99"/>
      <c r="BT278" s="98"/>
      <c r="BU278" s="99"/>
      <c r="BV278" s="100"/>
      <c r="BW278" s="99"/>
      <c r="BX278" s="99"/>
      <c r="BY278" s="100"/>
      <c r="BZ278" s="66"/>
      <c r="CA278" s="66"/>
      <c r="CB278" s="66"/>
      <c r="CC278" s="66"/>
    </row>
    <row r="279" spans="1:81" ht="9" customHeight="1">
      <c r="A279" s="66"/>
      <c r="B279" s="24" t="s">
        <v>220</v>
      </c>
      <c r="C279" s="32" t="s">
        <v>222</v>
      </c>
      <c r="D279" s="55">
        <f>IF(R270="","",R270)</f>
        <v>15</v>
      </c>
      <c r="E279" s="52" t="str">
        <f t="shared" si="94"/>
        <v>-</v>
      </c>
      <c r="F279" s="56">
        <f>IF(P270="","",P270)</f>
        <v>7</v>
      </c>
      <c r="G279" s="318" t="str">
        <f>IF(S270="","",IF(S270="○","×",IF(S270="×","○")))</f>
        <v>○</v>
      </c>
      <c r="H279" s="6">
        <f>IF(R273="","",R273)</f>
        <v>15</v>
      </c>
      <c r="I279" s="57" t="str">
        <f t="shared" si="96"/>
        <v>-</v>
      </c>
      <c r="J279" s="56">
        <f>IF(P273="","",P273)</f>
        <v>13</v>
      </c>
      <c r="K279" s="318" t="str">
        <f>IF(S273="","",IF(S273="○","×",IF(S273="×","○")))</f>
        <v>○</v>
      </c>
      <c r="L279" s="35">
        <f>IF(R276="","",R276)</f>
        <v>15</v>
      </c>
      <c r="M279" s="52" t="str">
        <f>IF(L279="","","-")</f>
        <v>-</v>
      </c>
      <c r="N279" s="61">
        <f>IF(P276="","",P276)</f>
        <v>6</v>
      </c>
      <c r="O279" s="318" t="str">
        <f>IF(S276="","",IF(S276="○","×",IF(S276="×","○")))</f>
        <v>○</v>
      </c>
      <c r="P279" s="284"/>
      <c r="Q279" s="276"/>
      <c r="R279" s="276"/>
      <c r="S279" s="397"/>
      <c r="T279" s="273" t="s">
        <v>370</v>
      </c>
      <c r="U279" s="274"/>
      <c r="V279" s="274"/>
      <c r="W279" s="275"/>
      <c r="X279" s="66"/>
      <c r="Y279" s="78"/>
      <c r="Z279" s="79"/>
      <c r="AA279" s="78"/>
      <c r="AB279" s="79"/>
      <c r="AC279" s="93"/>
      <c r="AD279" s="79"/>
      <c r="AE279" s="79"/>
      <c r="AF279" s="93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137"/>
      <c r="AU279" s="24" t="s">
        <v>167</v>
      </c>
      <c r="AV279" s="14" t="s">
        <v>59</v>
      </c>
      <c r="AW279" s="55">
        <f>IF(BK270="","",BK270)</f>
        <v>7</v>
      </c>
      <c r="AX279" s="52" t="str">
        <f t="shared" si="95"/>
        <v>-</v>
      </c>
      <c r="AY279" s="56">
        <f>IF(BI270="","",BI270)</f>
        <v>15</v>
      </c>
      <c r="AZ279" s="318" t="str">
        <f>IF(BL270="","",IF(BL270="○","×",IF(BL270="×","○")))</f>
        <v>×</v>
      </c>
      <c r="BA279" s="6">
        <f>IF(BK273="","",BK273)</f>
        <v>15</v>
      </c>
      <c r="BB279" s="57" t="str">
        <f t="shared" si="97"/>
        <v>-</v>
      </c>
      <c r="BC279" s="56">
        <f>IF(BI273="","",BI273)</f>
        <v>9</v>
      </c>
      <c r="BD279" s="318" t="str">
        <f>IF(BL273="","",IF(BL273="○","×",IF(BL273="×","○")))</f>
        <v>○</v>
      </c>
      <c r="BE279" s="35">
        <f>IF(BK276="","",BK276)</f>
        <v>15</v>
      </c>
      <c r="BF279" s="52" t="str">
        <f>IF(BE279="","","-")</f>
        <v>-</v>
      </c>
      <c r="BG279" s="61">
        <f>IF(BI276="","",BI276)</f>
        <v>11</v>
      </c>
      <c r="BH279" s="318" t="str">
        <f>IF(BL276="","",IF(BL276="○","×",IF(BL276="×","○")))</f>
        <v>○</v>
      </c>
      <c r="BI279" s="284"/>
      <c r="BJ279" s="276"/>
      <c r="BK279" s="276"/>
      <c r="BL279" s="397"/>
      <c r="BM279" s="273" t="s">
        <v>420</v>
      </c>
      <c r="BN279" s="274"/>
      <c r="BO279" s="274"/>
      <c r="BP279" s="275"/>
      <c r="BQ279" s="66"/>
      <c r="BR279" s="78"/>
      <c r="BS279" s="79"/>
      <c r="BT279" s="78"/>
      <c r="BU279" s="79"/>
      <c r="BV279" s="93"/>
      <c r="BW279" s="79"/>
      <c r="BX279" s="79"/>
      <c r="BY279" s="93"/>
      <c r="BZ279" s="66"/>
      <c r="CA279" s="66"/>
      <c r="CB279" s="66"/>
      <c r="CC279" s="66"/>
    </row>
    <row r="280" spans="1:81" ht="9" customHeight="1">
      <c r="A280" s="66"/>
      <c r="B280" s="18" t="s">
        <v>221</v>
      </c>
      <c r="C280" s="33" t="s">
        <v>336</v>
      </c>
      <c r="D280" s="55">
        <f>IF(R271="","",R271)</f>
        <v>15</v>
      </c>
      <c r="E280" s="52" t="str">
        <f t="shared" si="94"/>
        <v>-</v>
      </c>
      <c r="F280" s="56">
        <f>IF(P271="","",P271)</f>
        <v>9</v>
      </c>
      <c r="G280" s="319" t="str">
        <f>IF(I277="","",I277)</f>
        <v>-</v>
      </c>
      <c r="H280" s="6">
        <f>IF(R274="","",R274)</f>
        <v>9</v>
      </c>
      <c r="I280" s="52" t="str">
        <f t="shared" si="96"/>
        <v>-</v>
      </c>
      <c r="J280" s="56">
        <f>IF(P274="","",P274)</f>
        <v>15</v>
      </c>
      <c r="K280" s="319">
        <f>IF(M277="","",M277)</f>
      </c>
      <c r="L280" s="6">
        <f>IF(R277="","",R277)</f>
        <v>12</v>
      </c>
      <c r="M280" s="52" t="str">
        <f>IF(L280="","","-")</f>
        <v>-</v>
      </c>
      <c r="N280" s="56">
        <f>IF(P277="","",P277)</f>
        <v>15</v>
      </c>
      <c r="O280" s="319" t="str">
        <f>IF(Q277="","",Q277)</f>
        <v>-</v>
      </c>
      <c r="P280" s="267"/>
      <c r="Q280" s="268"/>
      <c r="R280" s="268"/>
      <c r="S280" s="398"/>
      <c r="T280" s="265"/>
      <c r="U280" s="263"/>
      <c r="V280" s="263"/>
      <c r="W280" s="264"/>
      <c r="X280" s="66"/>
      <c r="Y280" s="98">
        <f>COUNTIF(D279:S281,"○")</f>
        <v>3</v>
      </c>
      <c r="Z280" s="99">
        <f>COUNTIF(D279:S281,"×")</f>
        <v>0</v>
      </c>
      <c r="AA280" s="95">
        <f>(IF((D279&gt;F279),1,0))+(IF((D280&gt;F280),1,0))+(IF((D281&gt;F281),1,0))+(IF((H279&gt;J279),1,0))+(IF((H280&gt;J280),1,0))+(IF((H281&gt;J281),1,0))+(IF((L279&gt;N279),1,0))+(IF((L280&gt;N280),1,0))+(IF((L281&gt;N281),1,0))+(IF((P279&gt;R279),1,0))+(IF((P280&gt;R280),1,0))+(IF((P281&gt;R281),1,0))</f>
        <v>6</v>
      </c>
      <c r="AB280" s="96">
        <f>(IF((D279&lt;F279),1,0))+(IF((D280&lt;F280),1,0))+(IF((D281&lt;F281),1,0))+(IF((H279&lt;J279),1,0))+(IF((H280&lt;J280),1,0))+(IF((H281&lt;J281),1,0))+(IF((L279&lt;N279),1,0))+(IF((L280&lt;N280),1,0))+(IF((L281&lt;N281),1,0))+(IF((P279&lt;R279),1,0))+(IF((P280&lt;R280),1,0))+(IF((P281&lt;R281),1,0))</f>
        <v>2</v>
      </c>
      <c r="AC280" s="97">
        <f>AA280-AB280</f>
        <v>4</v>
      </c>
      <c r="AD280" s="99">
        <f>SUM(D279:D281,H279:H281,L279:L281,P279:P281)</f>
        <v>111</v>
      </c>
      <c r="AE280" s="99">
        <f>SUM(F279:F281,J279:J281,N279:N281,R279:R281)</f>
        <v>79</v>
      </c>
      <c r="AF280" s="100">
        <f>AD280-AE280</f>
        <v>32</v>
      </c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137"/>
      <c r="AU280" s="18" t="s">
        <v>168</v>
      </c>
      <c r="AV280" s="5" t="s">
        <v>59</v>
      </c>
      <c r="AW280" s="55">
        <f>IF(BK271="","",BK271)</f>
        <v>7</v>
      </c>
      <c r="AX280" s="52" t="str">
        <f t="shared" si="95"/>
        <v>-</v>
      </c>
      <c r="AY280" s="56">
        <f>IF(BI271="","",BI271)</f>
        <v>15</v>
      </c>
      <c r="AZ280" s="319" t="str">
        <f>IF(BB277="","",BB277)</f>
        <v>-</v>
      </c>
      <c r="BA280" s="6">
        <f>IF(BK274="","",BK274)</f>
        <v>15</v>
      </c>
      <c r="BB280" s="52" t="str">
        <f t="shared" si="97"/>
        <v>-</v>
      </c>
      <c r="BC280" s="56">
        <f>IF(BI274="","",BI274)</f>
        <v>8</v>
      </c>
      <c r="BD280" s="319">
        <f>IF(BF277="","",BF277)</f>
      </c>
      <c r="BE280" s="6">
        <f>IF(BK277="","",BK277)</f>
        <v>15</v>
      </c>
      <c r="BF280" s="52" t="str">
        <f>IF(BE280="","","-")</f>
        <v>-</v>
      </c>
      <c r="BG280" s="56">
        <f>IF(BI277="","",BI277)</f>
        <v>7</v>
      </c>
      <c r="BH280" s="319" t="str">
        <f>IF(BJ277="","",BJ277)</f>
        <v>-</v>
      </c>
      <c r="BI280" s="267"/>
      <c r="BJ280" s="268"/>
      <c r="BK280" s="268"/>
      <c r="BL280" s="398"/>
      <c r="BM280" s="265"/>
      <c r="BN280" s="263"/>
      <c r="BO280" s="263"/>
      <c r="BP280" s="264"/>
      <c r="BQ280" s="66"/>
      <c r="BR280" s="98">
        <f>COUNTIF(AW279:BL281,"○")</f>
        <v>2</v>
      </c>
      <c r="BS280" s="99">
        <f>COUNTIF(AW279:BL281,"×")</f>
        <v>1</v>
      </c>
      <c r="BT280" s="95">
        <f>(IF((AW279&gt;AY279),1,0))+(IF((AW280&gt;AY280),1,0))+(IF((AW281&gt;AY281),1,0))+(IF((BA279&gt;BC279),1,0))+(IF((BA280&gt;BC280),1,0))+(IF((BA281&gt;BC281),1,0))+(IF((BE279&gt;BG279),1,0))+(IF((BE280&gt;BG280),1,0))+(IF((BE281&gt;BG281),1,0))+(IF((BI279&gt;BK279),1,0))+(IF((BI280&gt;BK280),1,0))+(IF((BI281&gt;BK281),1,0))</f>
        <v>4</v>
      </c>
      <c r="BU280" s="96">
        <f>(IF((AW279&lt;AY279),1,0))+(IF((AW280&lt;AY280),1,0))+(IF((AW281&lt;AY281),1,0))+(IF((BA279&lt;BC279),1,0))+(IF((BA280&lt;BC280),1,0))+(IF((BA281&lt;BC281),1,0))+(IF((BE279&lt;BG279),1,0))+(IF((BE280&lt;BG280),1,0))+(IF((BE281&lt;BG281),1,0))+(IF((BI279&lt;BK279),1,0))+(IF((BI280&lt;BK280),1,0))+(IF((BI281&lt;BK281),1,0))</f>
        <v>2</v>
      </c>
      <c r="BV280" s="97">
        <f>BT280-BU280</f>
        <v>2</v>
      </c>
      <c r="BW280" s="99">
        <f>SUM(AW279:AW281,BA279:BA281,BE279:BE281,BI279:BI281)</f>
        <v>74</v>
      </c>
      <c r="BX280" s="99">
        <f>SUM(AY279:AY281,BC279:BC281,BG279:BG281,BK279:BK281)</f>
        <v>65</v>
      </c>
      <c r="BY280" s="100">
        <f>BW280-BX280</f>
        <v>9</v>
      </c>
      <c r="BZ280" s="66"/>
      <c r="CA280" s="66"/>
      <c r="CB280" s="66"/>
      <c r="CC280" s="66"/>
    </row>
    <row r="281" spans="1:81" ht="9" customHeight="1" thickBot="1">
      <c r="A281" s="66"/>
      <c r="B281" s="27"/>
      <c r="C281" s="34" t="s">
        <v>224</v>
      </c>
      <c r="D281" s="62">
        <f>IF(R272="","",R272)</f>
      </c>
      <c r="E281" s="63">
        <f t="shared" si="94"/>
      </c>
      <c r="F281" s="64">
        <f>IF(P272="","",P272)</f>
      </c>
      <c r="G281" s="408">
        <f>IF(I278="","",I278)</f>
      </c>
      <c r="H281" s="65">
        <f>IF(R275="","",R275)</f>
        <v>15</v>
      </c>
      <c r="I281" s="63" t="str">
        <f t="shared" si="96"/>
        <v>-</v>
      </c>
      <c r="J281" s="64">
        <f>IF(P275="","",P275)</f>
        <v>4</v>
      </c>
      <c r="K281" s="408">
        <f>IF(M278="","",M278)</f>
      </c>
      <c r="L281" s="65">
        <f>IF(R278="","",R278)</f>
        <v>15</v>
      </c>
      <c r="M281" s="63" t="str">
        <f>IF(L281="","","-")</f>
        <v>-</v>
      </c>
      <c r="N281" s="64">
        <f>IF(P278="","",P278)</f>
        <v>10</v>
      </c>
      <c r="O281" s="408" t="str">
        <f>IF(Q278="","",Q278)</f>
        <v>-</v>
      </c>
      <c r="P281" s="399"/>
      <c r="Q281" s="400"/>
      <c r="R281" s="400"/>
      <c r="S281" s="401"/>
      <c r="T281" s="45">
        <f>Y280</f>
        <v>3</v>
      </c>
      <c r="U281" s="46" t="s">
        <v>343</v>
      </c>
      <c r="V281" s="46">
        <f>Z280</f>
        <v>0</v>
      </c>
      <c r="W281" s="47" t="s">
        <v>70</v>
      </c>
      <c r="X281" s="66"/>
      <c r="Y281" s="116"/>
      <c r="Z281" s="117"/>
      <c r="AA281" s="116"/>
      <c r="AB281" s="117"/>
      <c r="AC281" s="118"/>
      <c r="AD281" s="117"/>
      <c r="AE281" s="117"/>
      <c r="AF281" s="118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137"/>
      <c r="AU281" s="27"/>
      <c r="AV281" s="28" t="s">
        <v>169</v>
      </c>
      <c r="AW281" s="62">
        <f>IF(BK272="","",BK272)</f>
      </c>
      <c r="AX281" s="63">
        <f t="shared" si="95"/>
      </c>
      <c r="AY281" s="64">
        <f>IF(BI272="","",BI272)</f>
      </c>
      <c r="AZ281" s="408">
        <f>IF(BB278="","",BB278)</f>
      </c>
      <c r="BA281" s="65">
        <f>IF(BK275="","",BK275)</f>
      </c>
      <c r="BB281" s="63">
        <f t="shared" si="97"/>
      </c>
      <c r="BC281" s="64">
        <f>IF(BI275="","",BI275)</f>
      </c>
      <c r="BD281" s="408">
        <f>IF(BF278="","",BF278)</f>
      </c>
      <c r="BE281" s="65">
        <f>IF(BK278="","",BK278)</f>
      </c>
      <c r="BF281" s="63">
        <f>IF(BE281="","","-")</f>
      </c>
      <c r="BG281" s="64">
        <f>IF(BI278="","",BI278)</f>
      </c>
      <c r="BH281" s="408">
        <f>IF(BJ278="","",BJ278)</f>
      </c>
      <c r="BI281" s="399"/>
      <c r="BJ281" s="400"/>
      <c r="BK281" s="400"/>
      <c r="BL281" s="401"/>
      <c r="BM281" s="45">
        <f>BR280</f>
        <v>2</v>
      </c>
      <c r="BN281" s="46" t="s">
        <v>343</v>
      </c>
      <c r="BO281" s="46">
        <f>BS280</f>
        <v>1</v>
      </c>
      <c r="BP281" s="47" t="s">
        <v>70</v>
      </c>
      <c r="BQ281" s="66"/>
      <c r="BR281" s="116"/>
      <c r="BS281" s="117"/>
      <c r="BT281" s="116"/>
      <c r="BU281" s="117"/>
      <c r="BV281" s="118"/>
      <c r="BW281" s="117"/>
      <c r="BX281" s="117"/>
      <c r="BY281" s="118"/>
      <c r="BZ281" s="66"/>
      <c r="CA281" s="66"/>
      <c r="CB281" s="66"/>
      <c r="CC281" s="66"/>
    </row>
  </sheetData>
  <sheetProtection/>
  <mergeCells count="968">
    <mergeCell ref="AJ3:AU4"/>
    <mergeCell ref="AV3:BG4"/>
    <mergeCell ref="AJ25:AN25"/>
    <mergeCell ref="AJ26:AN26"/>
    <mergeCell ref="AJ17:AN17"/>
    <mergeCell ref="AJ18:AN18"/>
    <mergeCell ref="AJ27:AN27"/>
    <mergeCell ref="AJ28:AN28"/>
    <mergeCell ref="AJ20:AN20"/>
    <mergeCell ref="AJ21:AN21"/>
    <mergeCell ref="AJ22:AN22"/>
    <mergeCell ref="AJ23:AN23"/>
    <mergeCell ref="BD36:BD38"/>
    <mergeCell ref="C3:M4"/>
    <mergeCell ref="N5:R5"/>
    <mergeCell ref="N6:R6"/>
    <mergeCell ref="N7:R7"/>
    <mergeCell ref="N8:R8"/>
    <mergeCell ref="AJ5:AN5"/>
    <mergeCell ref="AJ6:AN6"/>
    <mergeCell ref="AJ7:AN7"/>
    <mergeCell ref="AJ8:AN8"/>
    <mergeCell ref="T117:X117"/>
    <mergeCell ref="Y117:AD117"/>
    <mergeCell ref="X128:AA129"/>
    <mergeCell ref="AU31:BU33"/>
    <mergeCell ref="AU49:BQ51"/>
    <mergeCell ref="AU72:BW74"/>
    <mergeCell ref="AU121:BQ123"/>
    <mergeCell ref="BR84:BW84"/>
    <mergeCell ref="BW52:BY52"/>
    <mergeCell ref="BP34:BR34"/>
    <mergeCell ref="BE110:BH112"/>
    <mergeCell ref="BI110:BL111"/>
    <mergeCell ref="AZ107:AZ109"/>
    <mergeCell ref="BM138:BP140"/>
    <mergeCell ref="BA107:BD109"/>
    <mergeCell ref="BH107:BH109"/>
    <mergeCell ref="BI107:BL108"/>
    <mergeCell ref="BR79:BW79"/>
    <mergeCell ref="BM80:BQ80"/>
    <mergeCell ref="BR80:BW80"/>
    <mergeCell ref="AW81:AZ82"/>
    <mergeCell ref="T112:X112"/>
    <mergeCell ref="Y112:AD112"/>
    <mergeCell ref="AF48:AI49"/>
    <mergeCell ref="D65:G66"/>
    <mergeCell ref="D68:G69"/>
    <mergeCell ref="D71:G72"/>
    <mergeCell ref="T66:X66"/>
    <mergeCell ref="T70:X70"/>
    <mergeCell ref="T71:X71"/>
    <mergeCell ref="B59:AI61"/>
    <mergeCell ref="N12:R12"/>
    <mergeCell ref="N13:R13"/>
    <mergeCell ref="N15:R15"/>
    <mergeCell ref="D111:G112"/>
    <mergeCell ref="B31:AE33"/>
    <mergeCell ref="B105:AI107"/>
    <mergeCell ref="N27:R27"/>
    <mergeCell ref="N28:R28"/>
    <mergeCell ref="B5:B9"/>
    <mergeCell ref="AF5:AI9"/>
    <mergeCell ref="N10:R10"/>
    <mergeCell ref="N11:R11"/>
    <mergeCell ref="AD268:AF268"/>
    <mergeCell ref="BT268:BV268"/>
    <mergeCell ref="BW268:BY268"/>
    <mergeCell ref="BT52:BV52"/>
    <mergeCell ref="BT87:BV87"/>
    <mergeCell ref="BP102:BR102"/>
    <mergeCell ref="BX250:BZ250"/>
    <mergeCell ref="AF51:AI52"/>
    <mergeCell ref="AZ110:AZ112"/>
    <mergeCell ref="BD110:BD112"/>
    <mergeCell ref="Y113:AD113"/>
    <mergeCell ref="AA238:AC238"/>
    <mergeCell ref="AD238:AF238"/>
    <mergeCell ref="AE120:AG120"/>
    <mergeCell ref="AC120:AD120"/>
    <mergeCell ref="AD208:AF208"/>
    <mergeCell ref="B154:AI156"/>
    <mergeCell ref="T116:X116"/>
    <mergeCell ref="Y116:AD116"/>
    <mergeCell ref="D117:G118"/>
    <mergeCell ref="AA208:AC208"/>
    <mergeCell ref="X122:AA123"/>
    <mergeCell ref="CA250:CC250"/>
    <mergeCell ref="AA223:AC223"/>
    <mergeCell ref="CA124:CC124"/>
    <mergeCell ref="BV124:BW124"/>
    <mergeCell ref="CA187:CC187"/>
    <mergeCell ref="BX205:BZ205"/>
    <mergeCell ref="CA205:CC205"/>
    <mergeCell ref="AU148:CC150"/>
    <mergeCell ref="BH216:BH218"/>
    <mergeCell ref="BI216:BL218"/>
    <mergeCell ref="X121:AA121"/>
    <mergeCell ref="AD223:AF223"/>
    <mergeCell ref="AA193:AC193"/>
    <mergeCell ref="AD193:AF193"/>
    <mergeCell ref="AA138:AC138"/>
    <mergeCell ref="AD138:AF138"/>
    <mergeCell ref="X131:AA132"/>
    <mergeCell ref="X134:AA135"/>
    <mergeCell ref="BX124:BZ124"/>
    <mergeCell ref="BX187:BZ187"/>
    <mergeCell ref="BQ213:BT214"/>
    <mergeCell ref="BQ210:BT211"/>
    <mergeCell ref="BQ207:BT208"/>
    <mergeCell ref="BV205:BW205"/>
    <mergeCell ref="BQ206:BT206"/>
    <mergeCell ref="BQ189:BT190"/>
    <mergeCell ref="BQ138:BT139"/>
    <mergeCell ref="N20:R20"/>
    <mergeCell ref="N19:R19"/>
    <mergeCell ref="BQ219:BT220"/>
    <mergeCell ref="BQ216:BT217"/>
    <mergeCell ref="BD219:BD221"/>
    <mergeCell ref="BH219:BH221"/>
    <mergeCell ref="BL219:BL221"/>
    <mergeCell ref="BP216:BP218"/>
    <mergeCell ref="BM219:BP221"/>
    <mergeCell ref="BD216:BD218"/>
    <mergeCell ref="AZ219:AZ221"/>
    <mergeCell ref="AW206:AZ206"/>
    <mergeCell ref="AW188:AZ188"/>
    <mergeCell ref="AZ174:AZ176"/>
    <mergeCell ref="AZ216:AZ218"/>
    <mergeCell ref="AW171:AZ173"/>
    <mergeCell ref="AM34:AO34"/>
    <mergeCell ref="AH120:AJ120"/>
    <mergeCell ref="AZ213:AZ215"/>
    <mergeCell ref="AZ210:AZ212"/>
    <mergeCell ref="AU205:AV206"/>
    <mergeCell ref="AW205:AZ205"/>
    <mergeCell ref="AW189:AZ191"/>
    <mergeCell ref="AZ183:AZ185"/>
    <mergeCell ref="AW151:AZ152"/>
    <mergeCell ref="BD213:BD215"/>
    <mergeCell ref="BE213:BH215"/>
    <mergeCell ref="BL213:BL215"/>
    <mergeCell ref="BP210:BP212"/>
    <mergeCell ref="BP213:BP215"/>
    <mergeCell ref="BA210:BD212"/>
    <mergeCell ref="BH210:BH212"/>
    <mergeCell ref="BL210:BL212"/>
    <mergeCell ref="BP207:BP209"/>
    <mergeCell ref="AW207:AZ209"/>
    <mergeCell ref="BD207:BD209"/>
    <mergeCell ref="BH207:BH209"/>
    <mergeCell ref="BL207:BL209"/>
    <mergeCell ref="BM205:BP205"/>
    <mergeCell ref="BQ205:BT205"/>
    <mergeCell ref="BA206:BD206"/>
    <mergeCell ref="BI206:BL206"/>
    <mergeCell ref="BM206:BP206"/>
    <mergeCell ref="BA205:BD205"/>
    <mergeCell ref="BE205:BH205"/>
    <mergeCell ref="BE206:BH206"/>
    <mergeCell ref="BI205:BL205"/>
    <mergeCell ref="BM201:BP203"/>
    <mergeCell ref="BQ201:BT202"/>
    <mergeCell ref="AZ201:AZ203"/>
    <mergeCell ref="BD201:BD203"/>
    <mergeCell ref="BH201:BH203"/>
    <mergeCell ref="BL201:BL203"/>
    <mergeCell ref="BP198:BP200"/>
    <mergeCell ref="BQ198:BT199"/>
    <mergeCell ref="AZ198:AZ200"/>
    <mergeCell ref="BD198:BD200"/>
    <mergeCell ref="BH198:BH200"/>
    <mergeCell ref="BI198:BL200"/>
    <mergeCell ref="BP195:BP197"/>
    <mergeCell ref="BQ195:BT196"/>
    <mergeCell ref="AZ195:AZ197"/>
    <mergeCell ref="BD195:BD197"/>
    <mergeCell ref="BE195:BH197"/>
    <mergeCell ref="BL195:BL197"/>
    <mergeCell ref="BP192:BP194"/>
    <mergeCell ref="BQ192:BT193"/>
    <mergeCell ref="AZ192:AZ194"/>
    <mergeCell ref="BA192:BD194"/>
    <mergeCell ref="BH192:BH194"/>
    <mergeCell ref="BL192:BL194"/>
    <mergeCell ref="BH189:BH191"/>
    <mergeCell ref="BL189:BL191"/>
    <mergeCell ref="BE188:BH188"/>
    <mergeCell ref="BI188:BL188"/>
    <mergeCell ref="BP189:BP191"/>
    <mergeCell ref="BV187:BW187"/>
    <mergeCell ref="AU187:AV188"/>
    <mergeCell ref="AW187:AZ187"/>
    <mergeCell ref="BA187:BD187"/>
    <mergeCell ref="BE187:BH187"/>
    <mergeCell ref="BQ188:BT188"/>
    <mergeCell ref="BI187:BL187"/>
    <mergeCell ref="BM187:BP187"/>
    <mergeCell ref="BD189:BD191"/>
    <mergeCell ref="BQ187:BT187"/>
    <mergeCell ref="BA188:BD188"/>
    <mergeCell ref="BM183:BP185"/>
    <mergeCell ref="BQ183:BT184"/>
    <mergeCell ref="BD183:BD185"/>
    <mergeCell ref="BH183:BH185"/>
    <mergeCell ref="BL183:BL185"/>
    <mergeCell ref="BM188:BP188"/>
    <mergeCell ref="BP180:BP182"/>
    <mergeCell ref="BQ180:BT181"/>
    <mergeCell ref="AZ180:AZ182"/>
    <mergeCell ref="BD180:BD182"/>
    <mergeCell ref="BH180:BH182"/>
    <mergeCell ref="BI180:BL182"/>
    <mergeCell ref="BP177:BP179"/>
    <mergeCell ref="BQ177:BT178"/>
    <mergeCell ref="AZ177:AZ179"/>
    <mergeCell ref="BD177:BD179"/>
    <mergeCell ref="BE177:BH179"/>
    <mergeCell ref="BL177:BL179"/>
    <mergeCell ref="BL174:BL176"/>
    <mergeCell ref="BP174:BP176"/>
    <mergeCell ref="BQ174:BT175"/>
    <mergeCell ref="BA170:BD170"/>
    <mergeCell ref="BA174:BD176"/>
    <mergeCell ref="BH174:BH176"/>
    <mergeCell ref="BP171:BP173"/>
    <mergeCell ref="BQ171:BT172"/>
    <mergeCell ref="BD171:BD173"/>
    <mergeCell ref="BH171:BH173"/>
    <mergeCell ref="BL171:BL173"/>
    <mergeCell ref="BE170:BH170"/>
    <mergeCell ref="BI170:BL170"/>
    <mergeCell ref="BM170:BP170"/>
    <mergeCell ref="BA169:BD169"/>
    <mergeCell ref="BE169:BH169"/>
    <mergeCell ref="BI169:BL169"/>
    <mergeCell ref="BM169:BP169"/>
    <mergeCell ref="BQ169:BT169"/>
    <mergeCell ref="BQ163:BU163"/>
    <mergeCell ref="BV163:CA163"/>
    <mergeCell ref="BQ170:BT170"/>
    <mergeCell ref="BV169:BW169"/>
    <mergeCell ref="BQ164:BU164"/>
    <mergeCell ref="BV164:CA164"/>
    <mergeCell ref="BQ159:BU159"/>
    <mergeCell ref="BV159:CA159"/>
    <mergeCell ref="AU169:AV170"/>
    <mergeCell ref="AW169:AZ169"/>
    <mergeCell ref="AW170:AZ170"/>
    <mergeCell ref="AW160:AZ161"/>
    <mergeCell ref="BX169:BZ169"/>
    <mergeCell ref="CA169:CC169"/>
    <mergeCell ref="AW163:AZ164"/>
    <mergeCell ref="AW166:AZ167"/>
    <mergeCell ref="AW154:AZ155"/>
    <mergeCell ref="AW157:AZ158"/>
    <mergeCell ref="BN154:BY155"/>
    <mergeCell ref="BN151:CC152"/>
    <mergeCell ref="BQ158:BU158"/>
    <mergeCell ref="BV158:CA158"/>
    <mergeCell ref="AZ138:AZ140"/>
    <mergeCell ref="BD138:BD140"/>
    <mergeCell ref="BH138:BH140"/>
    <mergeCell ref="BL138:BL140"/>
    <mergeCell ref="BP135:BP137"/>
    <mergeCell ref="BQ135:BT136"/>
    <mergeCell ref="AZ135:AZ137"/>
    <mergeCell ref="BD135:BD137"/>
    <mergeCell ref="BH135:BH137"/>
    <mergeCell ref="BI135:BL137"/>
    <mergeCell ref="BP132:BP134"/>
    <mergeCell ref="BQ132:BT133"/>
    <mergeCell ref="AZ132:AZ134"/>
    <mergeCell ref="BD132:BD134"/>
    <mergeCell ref="BE132:BH134"/>
    <mergeCell ref="BL132:BL134"/>
    <mergeCell ref="BP129:BP131"/>
    <mergeCell ref="BQ129:BT130"/>
    <mergeCell ref="AZ129:AZ131"/>
    <mergeCell ref="BA129:BD131"/>
    <mergeCell ref="BH129:BH131"/>
    <mergeCell ref="BL129:BL131"/>
    <mergeCell ref="BQ126:BT127"/>
    <mergeCell ref="AW126:AZ128"/>
    <mergeCell ref="BD126:BD128"/>
    <mergeCell ref="BH126:BH128"/>
    <mergeCell ref="BL126:BL128"/>
    <mergeCell ref="BE125:BH125"/>
    <mergeCell ref="BI125:BL125"/>
    <mergeCell ref="BP126:BP128"/>
    <mergeCell ref="BM125:BP125"/>
    <mergeCell ref="BQ125:BT125"/>
    <mergeCell ref="AU124:AV125"/>
    <mergeCell ref="AW124:AZ124"/>
    <mergeCell ref="BA124:BD124"/>
    <mergeCell ref="BE124:BH124"/>
    <mergeCell ref="BI124:BL124"/>
    <mergeCell ref="BM124:BP124"/>
    <mergeCell ref="BQ124:BT124"/>
    <mergeCell ref="AW125:AZ125"/>
    <mergeCell ref="BA125:BD125"/>
    <mergeCell ref="AW104:AZ106"/>
    <mergeCell ref="BD104:BD106"/>
    <mergeCell ref="BH104:BH106"/>
    <mergeCell ref="BI104:BL105"/>
    <mergeCell ref="AW103:AZ103"/>
    <mergeCell ref="BA103:BD103"/>
    <mergeCell ref="BE103:BH103"/>
    <mergeCell ref="BI103:BL103"/>
    <mergeCell ref="BM98:BP99"/>
    <mergeCell ref="AU102:AV103"/>
    <mergeCell ref="AW102:AZ102"/>
    <mergeCell ref="BA102:BD102"/>
    <mergeCell ref="BE102:BH102"/>
    <mergeCell ref="BI102:BL102"/>
    <mergeCell ref="BN102:BO102"/>
    <mergeCell ref="AZ98:AZ100"/>
    <mergeCell ref="BD98:BD100"/>
    <mergeCell ref="BH98:BH100"/>
    <mergeCell ref="BI98:BL100"/>
    <mergeCell ref="BM92:BP93"/>
    <mergeCell ref="AZ95:AZ97"/>
    <mergeCell ref="BD95:BD97"/>
    <mergeCell ref="BE95:BH97"/>
    <mergeCell ref="BL95:BL97"/>
    <mergeCell ref="BM95:BP96"/>
    <mergeCell ref="AZ92:AZ94"/>
    <mergeCell ref="BA92:BD94"/>
    <mergeCell ref="BH92:BH94"/>
    <mergeCell ref="BL92:BL94"/>
    <mergeCell ref="BM88:BP88"/>
    <mergeCell ref="AW89:AZ91"/>
    <mergeCell ref="BD89:BD91"/>
    <mergeCell ref="BH89:BH91"/>
    <mergeCell ref="BL89:BL91"/>
    <mergeCell ref="BM89:BP90"/>
    <mergeCell ref="AW88:AZ88"/>
    <mergeCell ref="BA88:BD88"/>
    <mergeCell ref="BE88:BH88"/>
    <mergeCell ref="BR87:BS87"/>
    <mergeCell ref="BA87:BD87"/>
    <mergeCell ref="BE87:BH87"/>
    <mergeCell ref="BI87:BL87"/>
    <mergeCell ref="BW87:BY87"/>
    <mergeCell ref="BM83:BQ83"/>
    <mergeCell ref="BR83:BW83"/>
    <mergeCell ref="AW241:AZ242"/>
    <mergeCell ref="BM242:BQ242"/>
    <mergeCell ref="BR242:BW242"/>
    <mergeCell ref="AU235:CC237"/>
    <mergeCell ref="AW238:AZ239"/>
    <mergeCell ref="BI88:BL88"/>
    <mergeCell ref="BM87:BP87"/>
    <mergeCell ref="BM63:BP64"/>
    <mergeCell ref="AZ63:AZ65"/>
    <mergeCell ref="BD63:BD65"/>
    <mergeCell ref="BH63:BH65"/>
    <mergeCell ref="BI63:BL65"/>
    <mergeCell ref="BM60:BP61"/>
    <mergeCell ref="AZ57:AZ59"/>
    <mergeCell ref="BA57:BD59"/>
    <mergeCell ref="BH57:BH59"/>
    <mergeCell ref="BL57:BL59"/>
    <mergeCell ref="AZ60:AZ62"/>
    <mergeCell ref="BD60:BD62"/>
    <mergeCell ref="BE60:BH62"/>
    <mergeCell ref="BL60:BL62"/>
    <mergeCell ref="AU52:AV53"/>
    <mergeCell ref="AW52:AZ52"/>
    <mergeCell ref="BA52:BD52"/>
    <mergeCell ref="BM57:BP58"/>
    <mergeCell ref="BD54:BD56"/>
    <mergeCell ref="BH54:BH56"/>
    <mergeCell ref="BR52:BS52"/>
    <mergeCell ref="BE53:BH53"/>
    <mergeCell ref="BI53:BL53"/>
    <mergeCell ref="BM53:BP53"/>
    <mergeCell ref="BI52:BL52"/>
    <mergeCell ref="BM52:BP52"/>
    <mergeCell ref="BE52:BH52"/>
    <mergeCell ref="AZ42:AZ44"/>
    <mergeCell ref="BD42:BD44"/>
    <mergeCell ref="BE42:BH44"/>
    <mergeCell ref="AW53:AZ53"/>
    <mergeCell ref="BA53:BD53"/>
    <mergeCell ref="AW36:AZ38"/>
    <mergeCell ref="BH36:BH38"/>
    <mergeCell ref="BI36:BL37"/>
    <mergeCell ref="AB174:AF174"/>
    <mergeCell ref="AG173:AL173"/>
    <mergeCell ref="AG174:AL174"/>
    <mergeCell ref="AZ39:AZ41"/>
    <mergeCell ref="BA39:BD41"/>
    <mergeCell ref="BH39:BH41"/>
    <mergeCell ref="AW54:AZ56"/>
    <mergeCell ref="BI34:BL34"/>
    <mergeCell ref="BN34:BO34"/>
    <mergeCell ref="BL54:BL56"/>
    <mergeCell ref="BM54:BP55"/>
    <mergeCell ref="BI35:BL35"/>
    <mergeCell ref="BI39:BL40"/>
    <mergeCell ref="BI42:BL43"/>
    <mergeCell ref="AU34:AV35"/>
    <mergeCell ref="AW34:AZ34"/>
    <mergeCell ref="BA34:BD34"/>
    <mergeCell ref="BE34:BH34"/>
    <mergeCell ref="AW35:AZ35"/>
    <mergeCell ref="BA35:BD35"/>
    <mergeCell ref="BE35:BH35"/>
    <mergeCell ref="BM276:BP277"/>
    <mergeCell ref="AZ279:AZ281"/>
    <mergeCell ref="BD279:BD281"/>
    <mergeCell ref="BH279:BH281"/>
    <mergeCell ref="BI279:BL281"/>
    <mergeCell ref="BM279:BP280"/>
    <mergeCell ref="AZ276:AZ278"/>
    <mergeCell ref="BL276:BL278"/>
    <mergeCell ref="BD276:BD278"/>
    <mergeCell ref="BE276:BH278"/>
    <mergeCell ref="BL270:BL272"/>
    <mergeCell ref="BM270:BP271"/>
    <mergeCell ref="BH273:BH275"/>
    <mergeCell ref="BL273:BL275"/>
    <mergeCell ref="BM264:BP266"/>
    <mergeCell ref="BQ264:BT265"/>
    <mergeCell ref="AZ264:AZ266"/>
    <mergeCell ref="BD264:BD266"/>
    <mergeCell ref="BH264:BH266"/>
    <mergeCell ref="BL264:BL266"/>
    <mergeCell ref="BP261:BP263"/>
    <mergeCell ref="BQ261:BT262"/>
    <mergeCell ref="AZ261:AZ263"/>
    <mergeCell ref="BD261:BD263"/>
    <mergeCell ref="BH261:BH263"/>
    <mergeCell ref="BI261:BL263"/>
    <mergeCell ref="BP258:BP260"/>
    <mergeCell ref="BQ258:BT259"/>
    <mergeCell ref="AZ258:AZ260"/>
    <mergeCell ref="BD258:BD260"/>
    <mergeCell ref="BE258:BH260"/>
    <mergeCell ref="BL258:BL260"/>
    <mergeCell ref="BP255:BP257"/>
    <mergeCell ref="BQ255:BT256"/>
    <mergeCell ref="AZ255:AZ257"/>
    <mergeCell ref="BA255:BD257"/>
    <mergeCell ref="BH255:BH257"/>
    <mergeCell ref="BL255:BL257"/>
    <mergeCell ref="AW252:AZ254"/>
    <mergeCell ref="BD252:BD254"/>
    <mergeCell ref="BH252:BH254"/>
    <mergeCell ref="BL252:BL254"/>
    <mergeCell ref="BE251:BH251"/>
    <mergeCell ref="BI251:BL251"/>
    <mergeCell ref="BP252:BP254"/>
    <mergeCell ref="BQ252:BT253"/>
    <mergeCell ref="BM251:BP251"/>
    <mergeCell ref="BQ251:BT251"/>
    <mergeCell ref="BV250:BW250"/>
    <mergeCell ref="AU250:AV251"/>
    <mergeCell ref="AW250:AZ250"/>
    <mergeCell ref="BA250:BD250"/>
    <mergeCell ref="AW251:AZ251"/>
    <mergeCell ref="BA251:BD251"/>
    <mergeCell ref="BE250:BH250"/>
    <mergeCell ref="BI250:BL250"/>
    <mergeCell ref="BM250:BP250"/>
    <mergeCell ref="BQ250:BT250"/>
    <mergeCell ref="AW244:AZ245"/>
    <mergeCell ref="BM246:BQ246"/>
    <mergeCell ref="BR246:BW246"/>
    <mergeCell ref="AW247:AZ248"/>
    <mergeCell ref="BM247:BQ247"/>
    <mergeCell ref="BR247:BW247"/>
    <mergeCell ref="BM243:BQ243"/>
    <mergeCell ref="BR243:BW243"/>
    <mergeCell ref="T279:W280"/>
    <mergeCell ref="G279:G281"/>
    <mergeCell ref="K279:K281"/>
    <mergeCell ref="O279:O281"/>
    <mergeCell ref="P279:S281"/>
    <mergeCell ref="T273:W274"/>
    <mergeCell ref="G276:G278"/>
    <mergeCell ref="K276:K278"/>
    <mergeCell ref="L276:O278"/>
    <mergeCell ref="S276:S278"/>
    <mergeCell ref="T276:W277"/>
    <mergeCell ref="G273:G275"/>
    <mergeCell ref="H273:K275"/>
    <mergeCell ref="O273:O275"/>
    <mergeCell ref="S273:S275"/>
    <mergeCell ref="P269:S269"/>
    <mergeCell ref="T269:W269"/>
    <mergeCell ref="D270:G272"/>
    <mergeCell ref="K270:K272"/>
    <mergeCell ref="O270:O272"/>
    <mergeCell ref="S270:S272"/>
    <mergeCell ref="T270:W271"/>
    <mergeCell ref="P268:S268"/>
    <mergeCell ref="T268:W268"/>
    <mergeCell ref="Y268:Z268"/>
    <mergeCell ref="AA268:AC268"/>
    <mergeCell ref="B268:C269"/>
    <mergeCell ref="D268:G268"/>
    <mergeCell ref="H268:K268"/>
    <mergeCell ref="L268:O268"/>
    <mergeCell ref="D269:G269"/>
    <mergeCell ref="H269:K269"/>
    <mergeCell ref="L269:O269"/>
    <mergeCell ref="T261:W262"/>
    <mergeCell ref="G264:G266"/>
    <mergeCell ref="K264:K266"/>
    <mergeCell ref="O264:O266"/>
    <mergeCell ref="P264:S266"/>
    <mergeCell ref="T264:W265"/>
    <mergeCell ref="G261:G263"/>
    <mergeCell ref="K261:K263"/>
    <mergeCell ref="L261:O263"/>
    <mergeCell ref="S261:S263"/>
    <mergeCell ref="T255:W256"/>
    <mergeCell ref="G258:G260"/>
    <mergeCell ref="H258:K260"/>
    <mergeCell ref="O258:O260"/>
    <mergeCell ref="S258:S260"/>
    <mergeCell ref="T258:W259"/>
    <mergeCell ref="D255:G257"/>
    <mergeCell ref="K255:K257"/>
    <mergeCell ref="O255:O257"/>
    <mergeCell ref="S255:S257"/>
    <mergeCell ref="H254:K254"/>
    <mergeCell ref="L254:O254"/>
    <mergeCell ref="P254:S254"/>
    <mergeCell ref="T254:W254"/>
    <mergeCell ref="AA253:AC253"/>
    <mergeCell ref="AD253:AF253"/>
    <mergeCell ref="B253:C254"/>
    <mergeCell ref="D253:G253"/>
    <mergeCell ref="H253:K253"/>
    <mergeCell ref="L253:O253"/>
    <mergeCell ref="P253:S253"/>
    <mergeCell ref="T253:W253"/>
    <mergeCell ref="Y253:Z253"/>
    <mergeCell ref="D254:G254"/>
    <mergeCell ref="H243:K245"/>
    <mergeCell ref="O243:O245"/>
    <mergeCell ref="G249:G251"/>
    <mergeCell ref="K249:K251"/>
    <mergeCell ref="O249:O251"/>
    <mergeCell ref="T246:W247"/>
    <mergeCell ref="T249:W250"/>
    <mergeCell ref="G246:G248"/>
    <mergeCell ref="K246:K248"/>
    <mergeCell ref="L246:O248"/>
    <mergeCell ref="S246:S248"/>
    <mergeCell ref="P249:S251"/>
    <mergeCell ref="S243:S245"/>
    <mergeCell ref="P239:S239"/>
    <mergeCell ref="T239:W239"/>
    <mergeCell ref="D240:G242"/>
    <mergeCell ref="K240:K242"/>
    <mergeCell ref="O240:O242"/>
    <mergeCell ref="S240:S242"/>
    <mergeCell ref="T240:W241"/>
    <mergeCell ref="T243:W244"/>
    <mergeCell ref="G243:G245"/>
    <mergeCell ref="P238:S238"/>
    <mergeCell ref="T238:W238"/>
    <mergeCell ref="Y238:Z238"/>
    <mergeCell ref="B238:C239"/>
    <mergeCell ref="D238:G238"/>
    <mergeCell ref="H238:K238"/>
    <mergeCell ref="L238:O238"/>
    <mergeCell ref="D239:G239"/>
    <mergeCell ref="H239:K239"/>
    <mergeCell ref="L239:O239"/>
    <mergeCell ref="T231:W232"/>
    <mergeCell ref="G234:G236"/>
    <mergeCell ref="K234:K236"/>
    <mergeCell ref="O234:O236"/>
    <mergeCell ref="P234:S236"/>
    <mergeCell ref="T234:W235"/>
    <mergeCell ref="G231:G233"/>
    <mergeCell ref="K231:K233"/>
    <mergeCell ref="L231:O233"/>
    <mergeCell ref="S231:S233"/>
    <mergeCell ref="H228:K230"/>
    <mergeCell ref="O228:O230"/>
    <mergeCell ref="S228:S230"/>
    <mergeCell ref="T228:W229"/>
    <mergeCell ref="S36:S38"/>
    <mergeCell ref="O149:O151"/>
    <mergeCell ref="P149:S151"/>
    <mergeCell ref="T149:W150"/>
    <mergeCell ref="L146:O148"/>
    <mergeCell ref="T146:W147"/>
    <mergeCell ref="O134:O136"/>
    <mergeCell ref="S134:S136"/>
    <mergeCell ref="T140:W141"/>
    <mergeCell ref="T138:W138"/>
    <mergeCell ref="T143:W144"/>
    <mergeCell ref="T139:W139"/>
    <mergeCell ref="P138:S138"/>
    <mergeCell ref="B208:C209"/>
    <mergeCell ref="D208:G208"/>
    <mergeCell ref="H208:K208"/>
    <mergeCell ref="L208:O208"/>
    <mergeCell ref="D209:G209"/>
    <mergeCell ref="H209:K209"/>
    <mergeCell ref="L209:O209"/>
    <mergeCell ref="T120:W120"/>
    <mergeCell ref="D121:G121"/>
    <mergeCell ref="H121:K121"/>
    <mergeCell ref="T121:W121"/>
    <mergeCell ref="D120:G120"/>
    <mergeCell ref="H120:K120"/>
    <mergeCell ref="L120:O120"/>
    <mergeCell ref="Y66:AD66"/>
    <mergeCell ref="T67:X67"/>
    <mergeCell ref="Y67:AD67"/>
    <mergeCell ref="AA54:AA56"/>
    <mergeCell ref="AF36:AI37"/>
    <mergeCell ref="AF20:AI24"/>
    <mergeCell ref="AF25:AI29"/>
    <mergeCell ref="W36:W38"/>
    <mergeCell ref="AE36:AE38"/>
    <mergeCell ref="AA36:AA38"/>
    <mergeCell ref="AF10:AI14"/>
    <mergeCell ref="AF15:AI19"/>
    <mergeCell ref="AF3:AI4"/>
    <mergeCell ref="N21:R21"/>
    <mergeCell ref="N9:R9"/>
    <mergeCell ref="N14:R14"/>
    <mergeCell ref="N3:AC4"/>
    <mergeCell ref="N16:R16"/>
    <mergeCell ref="N17:R17"/>
    <mergeCell ref="N18:R18"/>
    <mergeCell ref="AJ29:AN29"/>
    <mergeCell ref="N29:R29"/>
    <mergeCell ref="N22:R22"/>
    <mergeCell ref="N23:R23"/>
    <mergeCell ref="N25:R25"/>
    <mergeCell ref="N26:R26"/>
    <mergeCell ref="N24:R24"/>
    <mergeCell ref="AJ9:AN9"/>
    <mergeCell ref="AJ14:AN14"/>
    <mergeCell ref="AJ19:AN19"/>
    <mergeCell ref="AJ24:AN24"/>
    <mergeCell ref="AJ10:AN10"/>
    <mergeCell ref="AJ11:AN11"/>
    <mergeCell ref="AJ12:AN12"/>
    <mergeCell ref="AJ13:AN13"/>
    <mergeCell ref="AJ15:AN15"/>
    <mergeCell ref="AJ16:AN16"/>
    <mergeCell ref="L194:O194"/>
    <mergeCell ref="O204:O206"/>
    <mergeCell ref="P194:S194"/>
    <mergeCell ref="B3:B4"/>
    <mergeCell ref="B10:B14"/>
    <mergeCell ref="B15:B19"/>
    <mergeCell ref="B20:B24"/>
    <mergeCell ref="B25:B29"/>
    <mergeCell ref="P120:S120"/>
    <mergeCell ref="B120:C121"/>
    <mergeCell ref="H125:K127"/>
    <mergeCell ref="S201:S203"/>
    <mergeCell ref="T193:W193"/>
    <mergeCell ref="T134:W136"/>
    <mergeCell ref="K131:K133"/>
    <mergeCell ref="O131:O133"/>
    <mergeCell ref="P131:S133"/>
    <mergeCell ref="K128:K130"/>
    <mergeCell ref="K201:K203"/>
    <mergeCell ref="H139:K139"/>
    <mergeCell ref="O213:O215"/>
    <mergeCell ref="S213:S215"/>
    <mergeCell ref="O210:O212"/>
    <mergeCell ref="S210:S212"/>
    <mergeCell ref="K210:K212"/>
    <mergeCell ref="K204:K206"/>
    <mergeCell ref="X120:AA120"/>
    <mergeCell ref="X125:AA126"/>
    <mergeCell ref="Y138:Z138"/>
    <mergeCell ref="U157:AJ158"/>
    <mergeCell ref="U160:AF161"/>
    <mergeCell ref="AB173:AF173"/>
    <mergeCell ref="T208:W208"/>
    <mergeCell ref="S140:S142"/>
    <mergeCell ref="G198:G200"/>
    <mergeCell ref="G213:G215"/>
    <mergeCell ref="D139:G139"/>
    <mergeCell ref="D160:G161"/>
    <mergeCell ref="D157:G158"/>
    <mergeCell ref="D172:G173"/>
    <mergeCell ref="D210:G212"/>
    <mergeCell ref="G201:G203"/>
    <mergeCell ref="D169:G170"/>
    <mergeCell ref="D187:G188"/>
    <mergeCell ref="O219:O221"/>
    <mergeCell ref="P219:S221"/>
    <mergeCell ref="G149:G151"/>
    <mergeCell ref="H143:K145"/>
    <mergeCell ref="K146:K148"/>
    <mergeCell ref="K149:K151"/>
    <mergeCell ref="D163:G164"/>
    <mergeCell ref="K216:K218"/>
    <mergeCell ref="L216:O218"/>
    <mergeCell ref="G216:G218"/>
    <mergeCell ref="G219:G221"/>
    <mergeCell ref="K219:K221"/>
    <mergeCell ref="H213:K215"/>
    <mergeCell ref="B193:C194"/>
    <mergeCell ref="D195:G197"/>
    <mergeCell ref="D193:G193"/>
    <mergeCell ref="H193:K193"/>
    <mergeCell ref="D194:G194"/>
    <mergeCell ref="H194:K194"/>
    <mergeCell ref="G204:G206"/>
    <mergeCell ref="B138:C139"/>
    <mergeCell ref="D138:G138"/>
    <mergeCell ref="D140:G142"/>
    <mergeCell ref="D166:G167"/>
    <mergeCell ref="G143:G145"/>
    <mergeCell ref="G146:G148"/>
    <mergeCell ref="S216:S218"/>
    <mergeCell ref="S198:S200"/>
    <mergeCell ref="T198:W199"/>
    <mergeCell ref="Y208:Z208"/>
    <mergeCell ref="P208:S208"/>
    <mergeCell ref="T210:W211"/>
    <mergeCell ref="P209:S209"/>
    <mergeCell ref="T209:W209"/>
    <mergeCell ref="T223:W223"/>
    <mergeCell ref="Y223:Z223"/>
    <mergeCell ref="Y193:Z193"/>
    <mergeCell ref="T216:W217"/>
    <mergeCell ref="T194:W194"/>
    <mergeCell ref="D223:G223"/>
    <mergeCell ref="H223:K223"/>
    <mergeCell ref="L223:O223"/>
    <mergeCell ref="H224:K224"/>
    <mergeCell ref="L224:O224"/>
    <mergeCell ref="B89:C90"/>
    <mergeCell ref="D89:G89"/>
    <mergeCell ref="H89:K89"/>
    <mergeCell ref="D224:G224"/>
    <mergeCell ref="D91:G93"/>
    <mergeCell ref="G94:G96"/>
    <mergeCell ref="H94:K96"/>
    <mergeCell ref="G97:G99"/>
    <mergeCell ref="K97:K99"/>
    <mergeCell ref="B223:C224"/>
    <mergeCell ref="D62:G63"/>
    <mergeCell ref="Y70:AD70"/>
    <mergeCell ref="Y71:AD71"/>
    <mergeCell ref="L89:O89"/>
    <mergeCell ref="P89:S89"/>
    <mergeCell ref="T89:W89"/>
    <mergeCell ref="Y89:Z89"/>
    <mergeCell ref="P74:S74"/>
    <mergeCell ref="T74:W74"/>
    <mergeCell ref="P75:S75"/>
    <mergeCell ref="B74:C75"/>
    <mergeCell ref="D74:G74"/>
    <mergeCell ref="H74:K74"/>
    <mergeCell ref="L74:O74"/>
    <mergeCell ref="D75:G75"/>
    <mergeCell ref="H75:K75"/>
    <mergeCell ref="L75:O75"/>
    <mergeCell ref="T75:W75"/>
    <mergeCell ref="D76:G78"/>
    <mergeCell ref="T76:W77"/>
    <mergeCell ref="S146:S148"/>
    <mergeCell ref="W122:W124"/>
    <mergeCell ref="W125:W127"/>
    <mergeCell ref="W128:W130"/>
    <mergeCell ref="W131:W133"/>
    <mergeCell ref="D114:G115"/>
    <mergeCell ref="D122:G124"/>
    <mergeCell ref="G79:G81"/>
    <mergeCell ref="H79:K81"/>
    <mergeCell ref="O143:O145"/>
    <mergeCell ref="S143:S145"/>
    <mergeCell ref="O125:O127"/>
    <mergeCell ref="G125:G127"/>
    <mergeCell ref="G128:G130"/>
    <mergeCell ref="G131:G133"/>
    <mergeCell ref="L121:O121"/>
    <mergeCell ref="P121:S121"/>
    <mergeCell ref="T79:W80"/>
    <mergeCell ref="AA89:AC89"/>
    <mergeCell ref="T85:W86"/>
    <mergeCell ref="T90:W90"/>
    <mergeCell ref="S122:S124"/>
    <mergeCell ref="S125:S127"/>
    <mergeCell ref="S128:S130"/>
    <mergeCell ref="O122:O124"/>
    <mergeCell ref="L128:O130"/>
    <mergeCell ref="P139:S139"/>
    <mergeCell ref="G85:G87"/>
    <mergeCell ref="K85:K87"/>
    <mergeCell ref="G134:G136"/>
    <mergeCell ref="K134:K136"/>
    <mergeCell ref="D90:G90"/>
    <mergeCell ref="H90:K90"/>
    <mergeCell ref="L90:O90"/>
    <mergeCell ref="P90:S90"/>
    <mergeCell ref="K122:K124"/>
    <mergeCell ref="K140:K142"/>
    <mergeCell ref="O140:O142"/>
    <mergeCell ref="H138:K138"/>
    <mergeCell ref="L138:O138"/>
    <mergeCell ref="L139:O139"/>
    <mergeCell ref="T94:W95"/>
    <mergeCell ref="L97:O99"/>
    <mergeCell ref="T97:W98"/>
    <mergeCell ref="O91:O93"/>
    <mergeCell ref="S91:S93"/>
    <mergeCell ref="O94:O96"/>
    <mergeCell ref="S94:S96"/>
    <mergeCell ref="S97:S99"/>
    <mergeCell ref="T91:W92"/>
    <mergeCell ref="D108:G109"/>
    <mergeCell ref="T100:W101"/>
    <mergeCell ref="T113:X113"/>
    <mergeCell ref="AW78:AZ79"/>
    <mergeCell ref="G100:G102"/>
    <mergeCell ref="K100:K102"/>
    <mergeCell ref="O100:O102"/>
    <mergeCell ref="P100:S102"/>
    <mergeCell ref="O79:O81"/>
    <mergeCell ref="K91:K93"/>
    <mergeCell ref="BM79:BQ79"/>
    <mergeCell ref="AW84:AZ85"/>
    <mergeCell ref="BM84:BQ84"/>
    <mergeCell ref="G82:G84"/>
    <mergeCell ref="K82:K84"/>
    <mergeCell ref="O85:O87"/>
    <mergeCell ref="P85:S87"/>
    <mergeCell ref="L82:O84"/>
    <mergeCell ref="T82:W83"/>
    <mergeCell ref="S82:S84"/>
    <mergeCell ref="P224:S224"/>
    <mergeCell ref="T225:W226"/>
    <mergeCell ref="T219:W220"/>
    <mergeCell ref="T195:W196"/>
    <mergeCell ref="T213:W214"/>
    <mergeCell ref="T224:W224"/>
    <mergeCell ref="T201:W202"/>
    <mergeCell ref="T204:W205"/>
    <mergeCell ref="P204:S206"/>
    <mergeCell ref="P223:S223"/>
    <mergeCell ref="G228:G230"/>
    <mergeCell ref="D225:G227"/>
    <mergeCell ref="K225:K227"/>
    <mergeCell ref="P193:S193"/>
    <mergeCell ref="K195:K197"/>
    <mergeCell ref="O195:O197"/>
    <mergeCell ref="S195:S197"/>
    <mergeCell ref="S225:S227"/>
    <mergeCell ref="H198:K200"/>
    <mergeCell ref="O198:O200"/>
    <mergeCell ref="O225:O227"/>
    <mergeCell ref="Y74:Z74"/>
    <mergeCell ref="AW75:AZ76"/>
    <mergeCell ref="AA74:AC74"/>
    <mergeCell ref="AD74:AF74"/>
    <mergeCell ref="AD89:AF89"/>
    <mergeCell ref="AU87:AV88"/>
    <mergeCell ref="AW87:AZ87"/>
    <mergeCell ref="L201:O203"/>
    <mergeCell ref="L193:O193"/>
    <mergeCell ref="B1:AV2"/>
    <mergeCell ref="AB34:AE34"/>
    <mergeCell ref="AF34:AI34"/>
    <mergeCell ref="AK34:AL34"/>
    <mergeCell ref="B34:C35"/>
    <mergeCell ref="D34:G34"/>
    <mergeCell ref="H34:K34"/>
    <mergeCell ref="L34:O34"/>
    <mergeCell ref="D35:G35"/>
    <mergeCell ref="H35:K35"/>
    <mergeCell ref="L35:O35"/>
    <mergeCell ref="P35:S35"/>
    <mergeCell ref="AB35:AE35"/>
    <mergeCell ref="AF35:AI35"/>
    <mergeCell ref="P34:S34"/>
    <mergeCell ref="T35:W35"/>
    <mergeCell ref="X34:AA34"/>
    <mergeCell ref="X35:AA35"/>
    <mergeCell ref="T34:W34"/>
    <mergeCell ref="G45:G47"/>
    <mergeCell ref="K45:K47"/>
    <mergeCell ref="O45:O47"/>
    <mergeCell ref="P45:S47"/>
    <mergeCell ref="G54:G56"/>
    <mergeCell ref="K54:K56"/>
    <mergeCell ref="O54:O56"/>
    <mergeCell ref="S54:S56"/>
    <mergeCell ref="AA39:AA41"/>
    <mergeCell ref="AA42:AA44"/>
    <mergeCell ref="AE42:AE44"/>
    <mergeCell ref="AE39:AE41"/>
    <mergeCell ref="AF45:AI46"/>
    <mergeCell ref="AF39:AI40"/>
    <mergeCell ref="AF42:AI43"/>
    <mergeCell ref="S79:S81"/>
    <mergeCell ref="AA45:AA47"/>
    <mergeCell ref="AE45:AE47"/>
    <mergeCell ref="AF54:AI55"/>
    <mergeCell ref="AB54:AE56"/>
    <mergeCell ref="W54:W56"/>
    <mergeCell ref="T48:W50"/>
    <mergeCell ref="W45:W47"/>
    <mergeCell ref="W39:W41"/>
    <mergeCell ref="W42:W44"/>
    <mergeCell ref="S39:S41"/>
    <mergeCell ref="K76:K78"/>
    <mergeCell ref="O76:O78"/>
    <mergeCell ref="S76:S78"/>
    <mergeCell ref="S42:S44"/>
    <mergeCell ref="K48:K50"/>
    <mergeCell ref="O48:O50"/>
    <mergeCell ref="S51:S53"/>
    <mergeCell ref="D36:G38"/>
    <mergeCell ref="G42:G44"/>
    <mergeCell ref="K42:K44"/>
    <mergeCell ref="L42:O44"/>
    <mergeCell ref="K36:K38"/>
    <mergeCell ref="O39:O41"/>
    <mergeCell ref="O36:O38"/>
    <mergeCell ref="G39:G41"/>
    <mergeCell ref="H39:K41"/>
    <mergeCell ref="W51:W53"/>
    <mergeCell ref="G48:G50"/>
    <mergeCell ref="AA48:AA50"/>
    <mergeCell ref="AE51:AE53"/>
    <mergeCell ref="AE48:AE50"/>
    <mergeCell ref="X51:AA53"/>
    <mergeCell ref="G51:G53"/>
    <mergeCell ref="K51:K53"/>
    <mergeCell ref="O51:O53"/>
    <mergeCell ref="S48:S50"/>
    <mergeCell ref="BM268:BP268"/>
    <mergeCell ref="AU268:AV269"/>
    <mergeCell ref="AW268:AZ268"/>
    <mergeCell ref="BA268:BD268"/>
    <mergeCell ref="BE268:BH268"/>
    <mergeCell ref="AW269:AZ269"/>
    <mergeCell ref="BA269:BD269"/>
    <mergeCell ref="BE269:BH269"/>
    <mergeCell ref="BR268:BS268"/>
    <mergeCell ref="AZ273:AZ275"/>
    <mergeCell ref="BA273:BD275"/>
    <mergeCell ref="BM273:BP274"/>
    <mergeCell ref="AW270:AZ272"/>
    <mergeCell ref="BD270:BD272"/>
    <mergeCell ref="BH270:BH272"/>
    <mergeCell ref="BI269:BL269"/>
    <mergeCell ref="BM269:BP269"/>
    <mergeCell ref="BI268:BL268"/>
    <mergeCell ref="D190:G191"/>
    <mergeCell ref="D175:G176"/>
    <mergeCell ref="D178:G179"/>
    <mergeCell ref="D181:G182"/>
    <mergeCell ref="D184:G185"/>
    <mergeCell ref="AB178:AF178"/>
    <mergeCell ref="AG178:AL178"/>
    <mergeCell ref="AB179:AF179"/>
    <mergeCell ref="AG179:AL179"/>
  </mergeCells>
  <printOptions horizontalCentered="1" verticalCentered="1"/>
  <pageMargins left="0" right="0" top="0" bottom="0" header="0.5118110236220472" footer="0.5118110236220472"/>
  <pageSetup fitToHeight="1" fitToWidth="1"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2008-03-23T10:12:55Z</cp:lastPrinted>
  <dcterms:created xsi:type="dcterms:W3CDTF">2003-02-27T14:44:25Z</dcterms:created>
  <dcterms:modified xsi:type="dcterms:W3CDTF">2008-03-23T10:20:59Z</dcterms:modified>
  <cp:category/>
  <cp:version/>
  <cp:contentType/>
  <cp:contentStatus/>
</cp:coreProperties>
</file>